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1"/>
  </bookViews>
  <sheets>
    <sheet name="Előlap" sheetId="1" r:id="rId1"/>
    <sheet name="Méret és mennyiség (ÚT)" sheetId="2" r:id="rId2"/>
    <sheet name="Kertékpárút" sheetId="3" r:id="rId3"/>
  </sheets>
  <definedNames>
    <definedName name="_xlnm.Print_Titles" localSheetId="2">'Kertékpárút'!$7:$9</definedName>
    <definedName name="_xlnm.Print_Area" localSheetId="0">'Előlap'!$A$1:$C$13</definedName>
    <definedName name="_xlnm.Print_Area" localSheetId="2">'Kertékpárút'!$A$1:$H$62</definedName>
    <definedName name="_xlnm.Print_Area" localSheetId="1">'Méret és mennyiség (ÚT)'!$A$1:$F$9</definedName>
    <definedName name="Print_Area_0" localSheetId="2">'Kertékpárút'!$A$1:$H$62</definedName>
    <definedName name="Print_Area_0" localSheetId="1">'Méret és mennyiség (ÚT)'!$A$1:$F$6</definedName>
    <definedName name="Print_Area_0_0" localSheetId="2">'Kertékpárút'!$A$1:$H$62</definedName>
    <definedName name="Print_Area_0_0_0" localSheetId="2">'Kertékpárút'!$A$1:$H$62</definedName>
    <definedName name="Print_Area_0_0_0_0" localSheetId="2">'Kertékpárút'!$A$1:$H$62</definedName>
    <definedName name="Print_Titles_0" localSheetId="2">'Kertékpárút'!$7:$9</definedName>
    <definedName name="Print_Titles_0_0" localSheetId="2">'Kertékpárút'!$7:$9</definedName>
    <definedName name="Print_Titles_0_0_0" localSheetId="2">'Kertékpárút'!$7:$9</definedName>
    <definedName name="Print_Titles_0_0_0_0" localSheetId="2">'Kertékpárút'!$7:$9</definedName>
    <definedName name="w" localSheetId="2">'Kertékpárút'!$A$1:$H$62</definedName>
    <definedName name="ww" localSheetId="2">'Kertékpárút'!$A$1:$H$62</definedName>
    <definedName name="wwww" localSheetId="2">'Kertékpárút'!$7:$9</definedName>
    <definedName name="wwwwww" localSheetId="2">'Kertékpárút'!$7:$9</definedName>
    <definedName name="wwwwwwww" localSheetId="2">'Kertékpárút'!$7:$9</definedName>
  </definedNames>
  <calcPr fullCalcOnLoad="1"/>
</workbook>
</file>

<file path=xl/comments2.xml><?xml version="1.0" encoding="utf-8"?>
<comments xmlns="http://schemas.openxmlformats.org/spreadsheetml/2006/main">
  <authors>
    <author>Kiss Ferenc</author>
  </authors>
  <commentList>
    <comment ref="L14" authorId="0">
      <text>
        <r>
          <rPr>
            <b/>
            <sz val="9"/>
            <rFont val="Tahoma"/>
            <family val="2"/>
          </rPr>
          <t>Kiss Ferenc:</t>
        </r>
        <r>
          <rPr>
            <sz val="9"/>
            <rFont val="Tahoma"/>
            <family val="2"/>
          </rPr>
          <t xml:space="preserve">
kopó és köző közé
kötő és alap közé
</t>
        </r>
      </text>
    </comment>
  </commentList>
</comments>
</file>

<file path=xl/sharedStrings.xml><?xml version="1.0" encoding="utf-8"?>
<sst xmlns="http://schemas.openxmlformats.org/spreadsheetml/2006/main" count="120" uniqueCount="84">
  <si>
    <t>Költségvetési kiírás</t>
  </si>
  <si>
    <t>Sorszám</t>
  </si>
  <si>
    <t>területek, hosszak</t>
  </si>
  <si>
    <t>mértékegység</t>
  </si>
  <si>
    <r>
      <rPr>
        <sz val="12"/>
        <rFont val="Arial Narrow"/>
        <family val="2"/>
      </rPr>
      <t>m</t>
    </r>
    <r>
      <rPr>
        <vertAlign val="superscript"/>
        <sz val="12"/>
        <rFont val="Arial Narrow"/>
        <family val="2"/>
      </rPr>
      <t>2</t>
    </r>
  </si>
  <si>
    <t>m</t>
  </si>
  <si>
    <t>db</t>
  </si>
  <si>
    <t>Egységár</t>
  </si>
  <si>
    <t>Egység</t>
  </si>
  <si>
    <t>Menny.</t>
  </si>
  <si>
    <t>Teljes ár</t>
  </si>
  <si>
    <t>Tétel</t>
  </si>
  <si>
    <t>Anyag</t>
  </si>
  <si>
    <t>Díj</t>
  </si>
  <si>
    <t>I. Építéselőkészítő munkák</t>
  </si>
  <si>
    <t>Szakfelügyelet biztosítása</t>
  </si>
  <si>
    <t>A teljes objektum főpontjainak és részletpontjainak kitűzése</t>
  </si>
  <si>
    <t>nap</t>
  </si>
  <si>
    <t>Megvalósulási terv készítése (geodéziai beméréssel)</t>
  </si>
  <si>
    <t>Tervezői művezetés (Előirányzat!)</t>
  </si>
  <si>
    <t>Ft</t>
  </si>
  <si>
    <t>II. Bontási munkák</t>
  </si>
  <si>
    <t>VI. Befejező munkák</t>
  </si>
  <si>
    <t>Tételek összesen</t>
  </si>
  <si>
    <t>Mindösszesen nettó</t>
  </si>
  <si>
    <t>27% Áfa</t>
  </si>
  <si>
    <t>Mindösszesen bruttó</t>
  </si>
  <si>
    <t>Élvágás</t>
  </si>
  <si>
    <t>U-9</t>
  </si>
  <si>
    <t>Munka leírása</t>
  </si>
  <si>
    <t>Aszfalt burkolat építés</t>
  </si>
  <si>
    <t>Tükör készítés</t>
  </si>
  <si>
    <t>Magyar Telekom Zrt</t>
  </si>
  <si>
    <t>ÁRAZOTT</t>
  </si>
  <si>
    <t xml:space="preserve">ÁRAZOTT TÉTELKIÍRÁS </t>
  </si>
  <si>
    <t xml:space="preserve">Telki, kerékpárút felújítás  
</t>
  </si>
  <si>
    <t>Székesfehérvár, 2021. február</t>
  </si>
  <si>
    <t>Aszfalt burkolat bontása</t>
  </si>
  <si>
    <t>Méret és mennyiség</t>
  </si>
  <si>
    <t>füvesítés</t>
  </si>
  <si>
    <t>meglévő gázvezeték védelembe helyezése</t>
  </si>
  <si>
    <t>villanyoszlop kiváltása</t>
  </si>
  <si>
    <t>ÉDV Zrt.</t>
  </si>
  <si>
    <t>Elmű Energiaszolgáltató Zrt.</t>
  </si>
  <si>
    <t>TiGázi Zrt.</t>
  </si>
  <si>
    <t>Magyar Közút Nonprofit Zrt.</t>
  </si>
  <si>
    <t>Telki Község Polgármesteri Hivatal</t>
  </si>
  <si>
    <t>III. Burkolatépítési munkák</t>
  </si>
  <si>
    <t>Egyes fák kitermelése tuskóirtással, faanyag elszállításával 21-40 cm átmérőig, IV. oszt. talajban</t>
  </si>
  <si>
    <t>Bozót- és cserjeirtás 4,1-10,0 cm, irtott anyag elszállításával</t>
  </si>
  <si>
    <t>Tuskó marása</t>
  </si>
  <si>
    <t>Közmű feltárása kézi erővel IV. oszt. talajban</t>
  </si>
  <si>
    <r>
      <t>10 m</t>
    </r>
    <r>
      <rPr>
        <vertAlign val="superscript"/>
        <sz val="8"/>
        <color indexed="55"/>
        <rFont val="Arial Narrow"/>
        <family val="2"/>
      </rPr>
      <t>2</t>
    </r>
  </si>
  <si>
    <r>
      <t>m</t>
    </r>
    <r>
      <rPr>
        <vertAlign val="superscript"/>
        <sz val="8"/>
        <color indexed="55"/>
        <rFont val="Arial Narrow"/>
        <family val="2"/>
      </rPr>
      <t>3</t>
    </r>
  </si>
  <si>
    <r>
      <t>m</t>
    </r>
    <r>
      <rPr>
        <vertAlign val="superscript"/>
        <sz val="8"/>
        <color indexed="55"/>
        <rFont val="Arial Narrow"/>
        <family val="2"/>
      </rPr>
      <t>2</t>
    </r>
  </si>
  <si>
    <r>
      <t>Füvesítés 0,5 m szélességben kétoldalt  10g/m</t>
    </r>
    <r>
      <rPr>
        <vertAlign val="superscript"/>
        <sz val="8"/>
        <color indexed="55"/>
        <rFont val="Arial Narrow"/>
        <family val="2"/>
      </rPr>
      <t xml:space="preserve">2 </t>
    </r>
    <r>
      <rPr>
        <sz val="8"/>
        <color indexed="55"/>
        <rFont val="Arial Narrow"/>
        <family val="2"/>
      </rPr>
      <t>vegyes fűmagkeverékkel</t>
    </r>
  </si>
  <si>
    <t>Tükörkészítés tömörítés nélkül, gépi erővel, kiegészítő kézi munkával, sík felületen I-IV. oszt. talajban</t>
  </si>
  <si>
    <t>m2</t>
  </si>
  <si>
    <t>Padka lenyesése, átg. 10 cm vtg.-ban</t>
  </si>
  <si>
    <t>Simító hengerlés a földmű (tükör és padka) felületén, gépi erővel 3,0 m szélességig</t>
  </si>
  <si>
    <t>Fejtett föld felrakása szállítóeszközre, gépi erővel,  I-IV. oszt. Talajban</t>
  </si>
  <si>
    <t>Föld elszállítás ... km távolságon belül járműürítéssel, lerakóhelyi díjjal együtt</t>
  </si>
  <si>
    <t>Bontott anyag felrakása gépjárműre gépi erővel</t>
  </si>
  <si>
    <t>Aszfalt burkolat szélvágása</t>
  </si>
  <si>
    <t>Új közúti (KRESZ) táblák oszlopainak elhelyezése földmunkával, betonalappal, I-IV. oszt. talajban, Ø76 mm csőoszlop</t>
  </si>
  <si>
    <t>Poller oszlop elhelyezése ROHR - BAU RG 341 vagy ezzel műszakilag egyenértékű</t>
  </si>
  <si>
    <t>Hajlított csőkorlát elhelyezése ROHR-BAU RTHPA-40/Ö  kerékpártámasz vagy ezzel műszakilag egyenértékű</t>
  </si>
  <si>
    <t xml:space="preserve">Burkolati jelek felfestése tartós gépi jel, sárga szín </t>
  </si>
  <si>
    <t>Burkolati jelek felfestése tartós kézi jel, sárga szín</t>
  </si>
  <si>
    <t xml:space="preserve">Új közúti (KRESZ) jelzőtáblák és közúti útbaigazító táblák felszerelése oszlopra, jelzőtáblák és útbaigazító táblák 2-2 bilincskészlettel (f450mm-es kötelező jelzőtábla, 250x1000mm-es tájékoztató jelzőtábla) </t>
  </si>
  <si>
    <t>Ideiglenes forgalomtechnika kialakítása</t>
  </si>
  <si>
    <t>alk.</t>
  </si>
  <si>
    <t>Padka és elválasztó sáv készítése felületrendezéssel, tömörítés nélkül, helyszínre szállított anyagból, gépi erővel, kiegészítő kézi munkával, humuszból, 10 cm vtg.-ban</t>
  </si>
  <si>
    <t>Tömörítés bármely tömörítési osztályban, gépi erővel, nagy felületen Trg. 95% (földmű tükör)</t>
  </si>
  <si>
    <t>Tömörítés bármely tömörítési osztályban, gépi erővel, nagy felületen Trg. 95% (padka)</t>
  </si>
  <si>
    <t>Földkitermelés bevágásban vagy anyagnyerő helyen, és töltés- vagy depóniakészítés, tömörítés nélkül, gépi erővel, 18%-os terephajlásig 50,0 m-ig I-IV. o. talajban, 15 cm vtg-ban.</t>
  </si>
  <si>
    <t>Bontott anyag elszállítása … km-en belül, lerakóhelyre, járműürítéssel, lerakóhelyi díjjal, aszfalt törmelék</t>
  </si>
  <si>
    <t>Bontott anyag elszállítása … km-en belül, lerakóhelyre, járműürítéssel, lerakóhelyi díjjal, beton törmelék</t>
  </si>
  <si>
    <t>Hengerelt járda aszfalt készítése az alatta levő réteg felületének előzetes letakarításával és bitumenemulziós lepermetezésével AC-4 kopó keverékkel, gépi bedolgozással, 4 cm vtg-ban</t>
  </si>
  <si>
    <t>Telepen kevert hidraulikus kötőanyagú stabilizált réteg készítése, Ckt jelű keverékből 12 cm vtg.-ban</t>
  </si>
  <si>
    <t>Mechanikailag stabilizált alapréteg készítése  M-56 jelű, 15 cm vastagságban,</t>
  </si>
  <si>
    <t>Közműaknák szintreemelése (csatorna)</t>
  </si>
  <si>
    <t>Zúzalékos aszfaltszőnyegek, aszfaltbetonok és öntött aszfaltok bontása kötőréteggel együtt gépi erővel, hidraulikus bontófejjel, átg. 4 cm vtg-ban</t>
  </si>
  <si>
    <t>Útalapbeton, valamint hidraulikus kötőanyaggal vagy bitumennel stabilizált rétegek bontása géppel, hidraulikus bontófejjel, átg.15 cm vtg-ban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</si>
</sst>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\)"/>
    <numFmt numFmtId="167" formatCode="_-* #,##0.00,&quot;Ft&quot;_-;\-* #,##0.00,&quot;Ft&quot;_-;_-* \-??&quot; Ft&quot;_-;_-@_-"/>
    <numFmt numFmtId="168" formatCode="#,##0.\-"/>
    <numFmt numFmtId="169" formatCode="#,##0.0"/>
    <numFmt numFmtId="170" formatCode="[$-40E]yyyy\.\ mmmm\ d\."/>
    <numFmt numFmtId="171" formatCode="#,##0.000"/>
    <numFmt numFmtId="172" formatCode="#,##0.000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0.0"/>
    <numFmt numFmtId="178" formatCode="0.000"/>
    <numFmt numFmtId="179" formatCode="0.0000"/>
    <numFmt numFmtId="180" formatCode="#,##0.00000"/>
    <numFmt numFmtId="181" formatCode="#,##0\ _F_t"/>
  </numFmts>
  <fonts count="62">
    <font>
      <sz val="10"/>
      <name val="Arial CE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8"/>
      <name val="Times New Roman"/>
      <family val="1"/>
    </font>
    <font>
      <b/>
      <sz val="20"/>
      <name val="Times New Roman"/>
      <family val="1"/>
    </font>
    <font>
      <b/>
      <sz val="48"/>
      <name val="Times New Roman"/>
      <family val="1"/>
    </font>
    <font>
      <sz val="185"/>
      <name val="Times New Roman"/>
      <family val="1"/>
    </font>
    <font>
      <sz val="11"/>
      <name val="Times New Roman"/>
      <family val="1"/>
    </font>
    <font>
      <b/>
      <sz val="16"/>
      <name val="Arial Narrow"/>
      <family val="2"/>
    </font>
    <font>
      <sz val="12"/>
      <name val="Arial Narrow"/>
      <family val="2"/>
    </font>
    <font>
      <vertAlign val="superscript"/>
      <sz val="12"/>
      <name val="Arial Narrow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M_Times New Roman"/>
      <family val="0"/>
    </font>
    <font>
      <u val="single"/>
      <sz val="10"/>
      <color indexed="36"/>
      <name val="M_Times New Roman"/>
      <family val="0"/>
    </font>
    <font>
      <sz val="8"/>
      <name val="Arial CE"/>
      <family val="2"/>
    </font>
    <font>
      <sz val="8"/>
      <color indexed="55"/>
      <name val="Arial Narrow"/>
      <family val="2"/>
    </font>
    <font>
      <vertAlign val="superscript"/>
      <sz val="8"/>
      <color indexed="55"/>
      <name val="Arial Narrow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44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44"/>
      <name val="Calibri"/>
      <family val="2"/>
    </font>
    <font>
      <b/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sz val="8"/>
      <color indexed="55"/>
      <name val="Arial Narrow"/>
      <family val="2"/>
    </font>
    <font>
      <u val="single"/>
      <sz val="8"/>
      <color indexed="55"/>
      <name val="Arial Narrow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rgb="FF000080"/>
      <name val="Times New Roman"/>
      <family val="1"/>
    </font>
    <font>
      <sz val="7"/>
      <color rgb="FF000080"/>
      <name val="Times New Roman"/>
      <family val="1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 Narrow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07927"/>
        <bgColor indexed="64"/>
      </patternFill>
    </fill>
    <fill>
      <patternFill patternType="solid">
        <fgColor rgb="FFBDD7E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2" fillId="0" borderId="0" applyBorder="0" applyAlignment="0" applyProtection="0"/>
    <xf numFmtId="164" fontId="2" fillId="0" borderId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67" fontId="0" fillId="0" borderId="0" applyBorder="0" applyProtection="0">
      <alignment/>
    </xf>
    <xf numFmtId="42" fontId="2" fillId="0" borderId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2" fillId="0" borderId="0" applyBorder="0" applyAlignment="0" applyProtection="0"/>
    <xf numFmtId="0" fontId="3" fillId="0" borderId="0">
      <alignment/>
      <protection/>
    </xf>
  </cellStyleXfs>
  <cellXfs count="146">
    <xf numFmtId="0" fontId="0" fillId="0" borderId="0" xfId="0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10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3" fontId="58" fillId="34" borderId="10" xfId="60" applyNumberFormat="1" applyFont="1" applyFill="1" applyBorder="1" applyAlignment="1">
      <alignment horizontal="center" vertical="center"/>
    </xf>
    <xf numFmtId="3" fontId="58" fillId="0" borderId="10" xfId="60" applyNumberFormat="1" applyFont="1" applyBorder="1" applyAlignment="1">
      <alignment horizontal="center" vertical="center"/>
    </xf>
    <xf numFmtId="3" fontId="58" fillId="0" borderId="12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justify" vertical="top" wrapText="1"/>
    </xf>
    <xf numFmtId="0" fontId="58" fillId="0" borderId="10" xfId="0" applyFont="1" applyBorder="1" applyAlignment="1">
      <alignment horizontal="justify" vertical="top"/>
    </xf>
    <xf numFmtId="0" fontId="58" fillId="0" borderId="0" xfId="0" applyFont="1" applyAlignment="1">
      <alignment/>
    </xf>
    <xf numFmtId="0" fontId="59" fillId="0" borderId="13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3" fontId="59" fillId="0" borderId="0" xfId="0" applyNumberFormat="1" applyFont="1" applyAlignment="1">
      <alignment horizontal="center" vertical="top" wrapText="1"/>
    </xf>
    <xf numFmtId="4" fontId="59" fillId="0" borderId="0" xfId="0" applyNumberFormat="1" applyFont="1" applyAlignment="1">
      <alignment horizontal="center" vertical="top" wrapText="1"/>
    </xf>
    <xf numFmtId="3" fontId="59" fillId="0" borderId="14" xfId="0" applyNumberFormat="1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3" fontId="59" fillId="0" borderId="16" xfId="0" applyNumberFormat="1" applyFont="1" applyBorder="1" applyAlignment="1">
      <alignment horizontal="center" vertical="center" wrapText="1"/>
    </xf>
    <xf numFmtId="4" fontId="59" fillId="0" borderId="16" xfId="0" applyNumberFormat="1" applyFont="1" applyBorder="1" applyAlignment="1">
      <alignment horizontal="center" vertical="center" wrapText="1"/>
    </xf>
    <xf numFmtId="3" fontId="59" fillId="0" borderId="17" xfId="0" applyNumberFormat="1" applyFont="1" applyBorder="1" applyAlignment="1">
      <alignment horizontal="center" vertical="center" wrapText="1"/>
    </xf>
    <xf numFmtId="3" fontId="58" fillId="0" borderId="18" xfId="0" applyNumberFormat="1" applyFont="1" applyBorder="1" applyAlignment="1">
      <alignment horizontal="center" vertical="center"/>
    </xf>
    <xf numFmtId="3" fontId="59" fillId="0" borderId="19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3" fontId="59" fillId="0" borderId="21" xfId="0" applyNumberFormat="1" applyFont="1" applyBorder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58" fillId="0" borderId="0" xfId="0" applyNumberFormat="1" applyFont="1" applyAlignment="1">
      <alignment horizontal="center" vertical="center"/>
    </xf>
    <xf numFmtId="3" fontId="59" fillId="0" borderId="22" xfId="0" applyNumberFormat="1" applyFont="1" applyBorder="1" applyAlignment="1">
      <alignment horizontal="center" vertical="center"/>
    </xf>
    <xf numFmtId="3" fontId="59" fillId="0" borderId="22" xfId="0" applyNumberFormat="1" applyFont="1" applyBorder="1" applyAlignment="1">
      <alignment horizontal="center" vertical="center" wrapText="1"/>
    </xf>
    <xf numFmtId="3" fontId="59" fillId="0" borderId="23" xfId="0" applyNumberFormat="1" applyFont="1" applyBorder="1" applyAlignment="1">
      <alignment horizontal="center" vertical="center"/>
    </xf>
    <xf numFmtId="3" fontId="59" fillId="0" borderId="0" xfId="0" applyNumberFormat="1" applyFont="1" applyAlignment="1">
      <alignment horizontal="center" vertical="center" wrapText="1"/>
    </xf>
    <xf numFmtId="49" fontId="58" fillId="0" borderId="0" xfId="0" applyNumberFormat="1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58" fillId="0" borderId="10" xfId="0" applyNumberFormat="1" applyFont="1" applyBorder="1" applyAlignment="1">
      <alignment horizontal="justify" vertical="top" wrapText="1"/>
    </xf>
    <xf numFmtId="3" fontId="58" fillId="34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3" fontId="58" fillId="0" borderId="0" xfId="0" applyNumberFormat="1" applyFont="1" applyAlignment="1">
      <alignment horizontal="right"/>
    </xf>
    <xf numFmtId="3" fontId="58" fillId="0" borderId="10" xfId="0" applyNumberFormat="1" applyFont="1" applyBorder="1" applyAlignment="1">
      <alignment horizontal="left" vertical="top" wrapText="1"/>
    </xf>
    <xf numFmtId="49" fontId="58" fillId="0" borderId="0" xfId="0" applyNumberFormat="1" applyFont="1" applyAlignment="1">
      <alignment horizontal="center" vertical="center"/>
    </xf>
    <xf numFmtId="3" fontId="58" fillId="0" borderId="0" xfId="60" applyNumberFormat="1" applyFont="1" applyAlignment="1">
      <alignment horizontal="center" vertical="center"/>
    </xf>
    <xf numFmtId="166" fontId="58" fillId="0" borderId="24" xfId="0" applyNumberFormat="1" applyFont="1" applyBorder="1" applyAlignment="1">
      <alignment horizontal="left"/>
    </xf>
    <xf numFmtId="3" fontId="59" fillId="0" borderId="25" xfId="0" applyNumberFormat="1" applyFont="1" applyBorder="1" applyAlignment="1">
      <alignment horizontal="center"/>
    </xf>
    <xf numFmtId="3" fontId="59" fillId="0" borderId="26" xfId="0" applyNumberFormat="1" applyFont="1" applyBorder="1" applyAlignment="1">
      <alignment horizontal="center"/>
    </xf>
    <xf numFmtId="168" fontId="58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166" fontId="58" fillId="0" borderId="10" xfId="54" applyNumberFormat="1" applyFont="1" applyBorder="1" applyAlignment="1">
      <alignment horizontal="left" vertical="top"/>
      <protection/>
    </xf>
    <xf numFmtId="0" fontId="58" fillId="0" borderId="10" xfId="0" applyFont="1" applyBorder="1" applyAlignment="1">
      <alignment horizontal="center" vertical="center" wrapText="1"/>
    </xf>
    <xf numFmtId="166" fontId="58" fillId="0" borderId="24" xfId="0" applyNumberFormat="1" applyFont="1" applyBorder="1" applyAlignment="1">
      <alignment horizontal="left" vertical="top"/>
    </xf>
    <xf numFmtId="3" fontId="58" fillId="34" borderId="27" xfId="0" applyNumberFormat="1" applyFont="1" applyFill="1" applyBorder="1" applyAlignment="1">
      <alignment horizontal="center" vertical="center"/>
    </xf>
    <xf numFmtId="3" fontId="59" fillId="0" borderId="25" xfId="0" applyNumberFormat="1" applyFont="1" applyBorder="1" applyAlignment="1">
      <alignment horizontal="center" vertical="center"/>
    </xf>
    <xf numFmtId="169" fontId="58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3" fontId="60" fillId="0" borderId="0" xfId="0" applyNumberFormat="1" applyFont="1" applyAlignment="1">
      <alignment vertical="center"/>
    </xf>
    <xf numFmtId="4" fontId="58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vertical="center"/>
    </xf>
    <xf numFmtId="0" fontId="58" fillId="0" borderId="28" xfId="0" applyFont="1" applyBorder="1" applyAlignment="1">
      <alignment/>
    </xf>
    <xf numFmtId="0" fontId="58" fillId="0" borderId="20" xfId="0" applyFont="1" applyBorder="1" applyAlignment="1">
      <alignment/>
    </xf>
    <xf numFmtId="3" fontId="58" fillId="0" borderId="20" xfId="0" applyNumberFormat="1" applyFont="1" applyBorder="1" applyAlignment="1">
      <alignment/>
    </xf>
    <xf numFmtId="4" fontId="58" fillId="0" borderId="20" xfId="0" applyNumberFormat="1" applyFont="1" applyBorder="1" applyAlignment="1">
      <alignment/>
    </xf>
    <xf numFmtId="3" fontId="58" fillId="0" borderId="29" xfId="0" applyNumberFormat="1" applyFont="1" applyBorder="1" applyAlignment="1">
      <alignment horizontal="center"/>
    </xf>
    <xf numFmtId="3" fontId="58" fillId="0" borderId="25" xfId="0" applyNumberFormat="1" applyFont="1" applyBorder="1" applyAlignment="1">
      <alignment horizontal="center"/>
    </xf>
    <xf numFmtId="0" fontId="59" fillId="0" borderId="30" xfId="0" applyFont="1" applyBorder="1" applyAlignment="1">
      <alignment/>
    </xf>
    <xf numFmtId="0" fontId="59" fillId="0" borderId="31" xfId="0" applyFont="1" applyBorder="1" applyAlignment="1">
      <alignment/>
    </xf>
    <xf numFmtId="3" fontId="59" fillId="0" borderId="31" xfId="0" applyNumberFormat="1" applyFont="1" applyBorder="1" applyAlignment="1">
      <alignment/>
    </xf>
    <xf numFmtId="4" fontId="59" fillId="0" borderId="31" xfId="0" applyNumberFormat="1" applyFont="1" applyBorder="1" applyAlignment="1">
      <alignment/>
    </xf>
    <xf numFmtId="0" fontId="58" fillId="0" borderId="30" xfId="0" applyFont="1" applyBorder="1" applyAlignment="1">
      <alignment/>
    </xf>
    <xf numFmtId="0" fontId="58" fillId="0" borderId="31" xfId="0" applyFont="1" applyBorder="1" applyAlignment="1">
      <alignment/>
    </xf>
    <xf numFmtId="3" fontId="58" fillId="0" borderId="31" xfId="0" applyNumberFormat="1" applyFont="1" applyBorder="1" applyAlignment="1">
      <alignment/>
    </xf>
    <xf numFmtId="4" fontId="58" fillId="0" borderId="31" xfId="0" applyNumberFormat="1" applyFont="1" applyBorder="1" applyAlignment="1">
      <alignment/>
    </xf>
    <xf numFmtId="0" fontId="59" fillId="0" borderId="32" xfId="0" applyFont="1" applyBorder="1" applyAlignment="1">
      <alignment/>
    </xf>
    <xf numFmtId="0" fontId="58" fillId="0" borderId="33" xfId="0" applyFont="1" applyBorder="1" applyAlignment="1">
      <alignment/>
    </xf>
    <xf numFmtId="3" fontId="58" fillId="0" borderId="33" xfId="0" applyNumberFormat="1" applyFont="1" applyBorder="1" applyAlignment="1">
      <alignment/>
    </xf>
    <xf numFmtId="4" fontId="58" fillId="0" borderId="33" xfId="0" applyNumberFormat="1" applyFont="1" applyBorder="1" applyAlignment="1">
      <alignment/>
    </xf>
    <xf numFmtId="0" fontId="58" fillId="0" borderId="0" xfId="0" applyFont="1" applyAlignment="1">
      <alignment horizontal="left"/>
    </xf>
    <xf numFmtId="3" fontId="58" fillId="0" borderId="0" xfId="0" applyNumberFormat="1" applyFont="1" applyAlignment="1">
      <alignment vertical="top"/>
    </xf>
    <xf numFmtId="4" fontId="58" fillId="0" borderId="0" xfId="0" applyNumberFormat="1" applyFont="1" applyAlignment="1">
      <alignment/>
    </xf>
    <xf numFmtId="3" fontId="58" fillId="0" borderId="0" xfId="0" applyNumberFormat="1" applyFont="1" applyAlignment="1">
      <alignment vertical="center" wrapText="1"/>
    </xf>
    <xf numFmtId="3" fontId="58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4" fontId="58" fillId="0" borderId="10" xfId="60" applyNumberFormat="1" applyFont="1" applyBorder="1" applyAlignment="1">
      <alignment horizontal="center" vertical="center"/>
    </xf>
    <xf numFmtId="3" fontId="59" fillId="0" borderId="34" xfId="0" applyNumberFormat="1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3" fontId="58" fillId="34" borderId="22" xfId="0" applyNumberFormat="1" applyFont="1" applyFill="1" applyBorder="1" applyAlignment="1">
      <alignment horizontal="center" vertical="center"/>
    </xf>
    <xf numFmtId="4" fontId="58" fillId="0" borderId="22" xfId="60" applyNumberFormat="1" applyFont="1" applyBorder="1" applyAlignment="1">
      <alignment horizontal="center" vertical="center"/>
    </xf>
    <xf numFmtId="3" fontId="58" fillId="0" borderId="22" xfId="6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justify" vertical="top" wrapText="1"/>
    </xf>
    <xf numFmtId="0" fontId="58" fillId="0" borderId="22" xfId="0" applyFont="1" applyBorder="1" applyAlignment="1">
      <alignment horizontal="justify" vertical="top" wrapText="1"/>
    </xf>
    <xf numFmtId="169" fontId="10" fillId="33" borderId="10" xfId="0" applyNumberFormat="1" applyFont="1" applyFill="1" applyBorder="1" applyAlignment="1">
      <alignment horizontal="center" vertical="center"/>
    </xf>
    <xf numFmtId="166" fontId="58" fillId="0" borderId="35" xfId="0" applyNumberFormat="1" applyFont="1" applyBorder="1" applyAlignment="1">
      <alignment horizontal="left" vertical="top"/>
    </xf>
    <xf numFmtId="3" fontId="58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3" fontId="58" fillId="0" borderId="25" xfId="0" applyNumberFormat="1" applyFont="1" applyBorder="1" applyAlignment="1">
      <alignment horizontal="center" vertical="center" wrapText="1"/>
    </xf>
    <xf numFmtId="3" fontId="59" fillId="0" borderId="34" xfId="0" applyNumberFormat="1" applyFont="1" applyBorder="1" applyAlignment="1">
      <alignment horizontal="center" vertical="center" wrapText="1"/>
    </xf>
    <xf numFmtId="3" fontId="59" fillId="0" borderId="0" xfId="0" applyNumberFormat="1" applyFont="1" applyAlignment="1">
      <alignment horizontal="center" vertical="center" wrapText="1"/>
    </xf>
    <xf numFmtId="3" fontId="58" fillId="0" borderId="0" xfId="0" applyNumberFormat="1" applyFont="1" applyAlignment="1">
      <alignment horizontal="center" vertical="center" wrapText="1"/>
    </xf>
    <xf numFmtId="168" fontId="58" fillId="0" borderId="36" xfId="0" applyNumberFormat="1" applyFont="1" applyBorder="1" applyAlignment="1">
      <alignment horizontal="center"/>
    </xf>
    <xf numFmtId="168" fontId="58" fillId="0" borderId="37" xfId="0" applyNumberFormat="1" applyFont="1" applyBorder="1" applyAlignment="1">
      <alignment horizontal="center"/>
    </xf>
    <xf numFmtId="168" fontId="58" fillId="0" borderId="26" xfId="0" applyNumberFormat="1" applyFont="1" applyBorder="1" applyAlignment="1">
      <alignment horizontal="center"/>
    </xf>
    <xf numFmtId="49" fontId="59" fillId="0" borderId="28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horizontal="center" vertical="center"/>
    </xf>
    <xf numFmtId="49" fontId="60" fillId="0" borderId="36" xfId="0" applyNumberFormat="1" applyFont="1" applyBorder="1" applyAlignment="1">
      <alignment horizontal="center" vertical="center"/>
    </xf>
    <xf numFmtId="49" fontId="60" fillId="0" borderId="37" xfId="0" applyNumberFormat="1" applyFont="1" applyBorder="1" applyAlignment="1">
      <alignment horizontal="center" vertical="center"/>
    </xf>
    <xf numFmtId="49" fontId="60" fillId="0" borderId="26" xfId="0" applyNumberFormat="1" applyFont="1" applyBorder="1" applyAlignment="1">
      <alignment horizontal="center" vertical="center"/>
    </xf>
    <xf numFmtId="49" fontId="59" fillId="0" borderId="21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49" fontId="60" fillId="0" borderId="16" xfId="0" applyNumberFormat="1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/>
    </xf>
    <xf numFmtId="3" fontId="59" fillId="0" borderId="25" xfId="0" applyNumberFormat="1" applyFont="1" applyBorder="1" applyAlignment="1">
      <alignment horizontal="center" vertical="center" wrapText="1"/>
    </xf>
    <xf numFmtId="3" fontId="58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49" fontId="59" fillId="0" borderId="38" xfId="0" applyNumberFormat="1" applyFont="1" applyBorder="1" applyAlignment="1">
      <alignment horizontal="center" vertical="center"/>
    </xf>
    <xf numFmtId="166" fontId="58" fillId="0" borderId="39" xfId="0" applyNumberFormat="1" applyFont="1" applyBorder="1" applyAlignment="1">
      <alignment horizontal="left" vertical="top"/>
    </xf>
    <xf numFmtId="166" fontId="58" fillId="0" borderId="40" xfId="0" applyNumberFormat="1" applyFont="1" applyBorder="1" applyAlignment="1">
      <alignment horizontal="left" vertical="top"/>
    </xf>
    <xf numFmtId="166" fontId="58" fillId="0" borderId="41" xfId="0" applyNumberFormat="1" applyFont="1" applyBorder="1" applyAlignment="1">
      <alignment horizontal="left" vertical="top"/>
    </xf>
    <xf numFmtId="3" fontId="59" fillId="0" borderId="42" xfId="0" applyNumberFormat="1" applyFont="1" applyBorder="1" applyAlignment="1">
      <alignment horizontal="center" vertical="top" wrapText="1"/>
    </xf>
    <xf numFmtId="0" fontId="59" fillId="0" borderId="43" xfId="0" applyFont="1" applyBorder="1" applyAlignment="1">
      <alignment horizontal="center" vertical="top"/>
    </xf>
    <xf numFmtId="0" fontId="59" fillId="0" borderId="43" xfId="0" applyFont="1" applyBorder="1" applyAlignment="1">
      <alignment horizontal="center" vertical="center" wrapText="1"/>
    </xf>
    <xf numFmtId="49" fontId="58" fillId="0" borderId="44" xfId="0" applyNumberFormat="1" applyFont="1" applyBorder="1" applyAlignment="1">
      <alignment horizontal="center" vertical="center" textRotation="90" wrapText="1"/>
    </xf>
    <xf numFmtId="0" fontId="59" fillId="0" borderId="22" xfId="0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 wrapText="1"/>
    </xf>
    <xf numFmtId="3" fontId="59" fillId="0" borderId="12" xfId="0" applyNumberFormat="1" applyFont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 2 2" xfId="57"/>
    <cellStyle name="Normál 3" xfId="58"/>
    <cellStyle name="Összesen" xfId="59"/>
    <cellStyle name="Currency" xfId="60"/>
    <cellStyle name="Currency [0]" xfId="61"/>
    <cellStyle name="Pénznem 2" xfId="62"/>
    <cellStyle name="Pénznem 3" xfId="63"/>
    <cellStyle name="Rossz" xfId="64"/>
    <cellStyle name="Semleges" xfId="65"/>
    <cellStyle name="Számítás" xfId="66"/>
    <cellStyle name="Percent" xfId="67"/>
    <cellStyle name="TableStyleLigh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07927"/>
      <rgbColor rgb="00003300"/>
      <rgbColor rgb="00333300"/>
      <rgbColor rgb="00CE18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view="pageBreakPreview" zoomScale="120" zoomScaleNormal="120" zoomScaleSheetLayoutView="120" zoomScalePageLayoutView="160" workbookViewId="0" topLeftCell="A1">
      <selection activeCell="A14" sqref="A14"/>
    </sheetView>
  </sheetViews>
  <sheetFormatPr defaultColWidth="8.625" defaultRowHeight="12.75"/>
  <cols>
    <col min="1" max="1" width="61.125" style="0" customWidth="1"/>
    <col min="2" max="2" width="8.625" style="0" customWidth="1"/>
    <col min="3" max="3" width="12.875" style="0" customWidth="1"/>
  </cols>
  <sheetData>
    <row r="1" ht="41.25" customHeight="1"/>
    <row r="2" spans="1:2" ht="12" customHeight="1">
      <c r="A2" s="1"/>
      <c r="B2" s="1"/>
    </row>
    <row r="3" spans="1:2" ht="12" customHeight="1">
      <c r="A3" s="1"/>
      <c r="B3" s="1"/>
    </row>
    <row r="4" spans="1:2" ht="28.5" customHeight="1">
      <c r="A4" s="2"/>
      <c r="B4" s="2"/>
    </row>
    <row r="5" spans="1:3" ht="45" customHeight="1">
      <c r="A5" s="109"/>
      <c r="B5" s="109"/>
      <c r="C5" s="109"/>
    </row>
    <row r="6" spans="1:3" ht="38.25" customHeight="1">
      <c r="A6" s="109" t="s">
        <v>0</v>
      </c>
      <c r="B6" s="109"/>
      <c r="C6" s="109"/>
    </row>
    <row r="7" spans="1:3" ht="23.25" customHeight="1">
      <c r="A7" s="109" t="s">
        <v>33</v>
      </c>
      <c r="B7" s="109"/>
      <c r="C7" s="109"/>
    </row>
    <row r="8" spans="1:3" ht="23.25" customHeight="1">
      <c r="A8" s="3"/>
      <c r="B8" s="3"/>
      <c r="C8" s="3"/>
    </row>
    <row r="9" spans="1:3" ht="124.5" customHeight="1">
      <c r="A9" s="110" t="s">
        <v>35</v>
      </c>
      <c r="B9" s="110"/>
      <c r="C9" s="110"/>
    </row>
    <row r="10" spans="1:3" ht="6" customHeight="1">
      <c r="A10" s="110"/>
      <c r="B10" s="110"/>
      <c r="C10" s="110"/>
    </row>
    <row r="11" spans="1:3" ht="54" customHeight="1">
      <c r="A11" s="110"/>
      <c r="B11" s="110"/>
      <c r="C11" s="110"/>
    </row>
    <row r="12" spans="1:3" ht="60.75" customHeight="1">
      <c r="A12" s="111"/>
      <c r="B12" s="111"/>
      <c r="C12" s="111"/>
    </row>
    <row r="13" spans="1:2" ht="191.25" customHeight="1">
      <c r="A13" s="10" t="s">
        <v>36</v>
      </c>
      <c r="B13" s="11" t="s">
        <v>28</v>
      </c>
    </row>
    <row r="14" ht="54.75" customHeight="1">
      <c r="A14" s="4"/>
    </row>
  </sheetData>
  <sheetProtection/>
  <mergeCells count="5">
    <mergeCell ref="A5:C5"/>
    <mergeCell ref="A6:C6"/>
    <mergeCell ref="A7:C7"/>
    <mergeCell ref="A9:C11"/>
    <mergeCell ref="A12:C12"/>
  </mergeCells>
  <printOptions horizontalCentered="1" vertic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0"/>
  <sheetViews>
    <sheetView tabSelected="1" view="pageBreakPreview" zoomScale="175" zoomScaleNormal="120" zoomScaleSheetLayoutView="175" zoomScalePageLayoutView="160" workbookViewId="0" topLeftCell="A1">
      <selection activeCell="E13" sqref="E13"/>
    </sheetView>
  </sheetViews>
  <sheetFormatPr defaultColWidth="8.625" defaultRowHeight="12.75"/>
  <cols>
    <col min="1" max="1" width="8.625" style="0" customWidth="1"/>
    <col min="2" max="2" width="24.50390625" style="0" bestFit="1" customWidth="1"/>
    <col min="3" max="3" width="8.625" style="0" customWidth="1"/>
    <col min="4" max="4" width="4.125" style="0" customWidth="1"/>
    <col min="5" max="5" width="10.50390625" style="5" customWidth="1"/>
    <col min="6" max="6" width="14.50390625" style="0" customWidth="1"/>
    <col min="7" max="8" width="8.625" style="0" customWidth="1"/>
    <col min="9" max="9" width="30.00390625" style="0" bestFit="1" customWidth="1"/>
    <col min="10" max="10" width="5.875" style="0" customWidth="1"/>
    <col min="11" max="11" width="44.00390625" style="0" customWidth="1"/>
    <col min="12" max="12" width="11.125" style="0" customWidth="1"/>
    <col min="13" max="13" width="5.625" style="0" customWidth="1"/>
    <col min="14" max="14" width="28.875" style="0" customWidth="1"/>
    <col min="15" max="15" width="8.625" style="0" customWidth="1"/>
    <col min="16" max="16" width="22.50390625" style="0" customWidth="1"/>
    <col min="17" max="17" width="8.625" style="0" customWidth="1"/>
    <col min="18" max="18" width="19.125" style="0" customWidth="1"/>
  </cols>
  <sheetData>
    <row r="1" spans="1:6" ht="21" customHeight="1">
      <c r="A1" s="113" t="s">
        <v>38</v>
      </c>
      <c r="B1" s="113"/>
      <c r="C1" s="113"/>
      <c r="D1" s="113"/>
      <c r="E1" s="113"/>
      <c r="F1" s="113"/>
    </row>
    <row r="2" spans="1:14" ht="32.25" customHeight="1">
      <c r="A2" s="12" t="s">
        <v>1</v>
      </c>
      <c r="B2" s="114" t="s">
        <v>29</v>
      </c>
      <c r="C2" s="114"/>
      <c r="D2" s="114"/>
      <c r="E2" s="13" t="s">
        <v>2</v>
      </c>
      <c r="F2" s="12" t="s">
        <v>3</v>
      </c>
      <c r="K2" s="8"/>
      <c r="N2" s="8"/>
    </row>
    <row r="3" spans="1:16" ht="18.75">
      <c r="A3" s="14">
        <v>1</v>
      </c>
      <c r="B3" s="112" t="s">
        <v>37</v>
      </c>
      <c r="C3" s="112"/>
      <c r="D3" s="112"/>
      <c r="E3" s="106">
        <v>1491.5</v>
      </c>
      <c r="F3" s="12" t="s">
        <v>4</v>
      </c>
      <c r="P3" s="7"/>
    </row>
    <row r="4" spans="1:16" ht="18.75">
      <c r="A4" s="14">
        <f aca="true" t="shared" si="0" ref="A4:A9">A3+1</f>
        <v>2</v>
      </c>
      <c r="B4" s="112" t="s">
        <v>30</v>
      </c>
      <c r="C4" s="112"/>
      <c r="D4" s="112"/>
      <c r="E4" s="6">
        <v>1590</v>
      </c>
      <c r="F4" s="12" t="s">
        <v>4</v>
      </c>
      <c r="P4" s="7"/>
    </row>
    <row r="5" spans="1:6" ht="31.5" customHeight="1">
      <c r="A5" s="14">
        <f t="shared" si="0"/>
        <v>3</v>
      </c>
      <c r="B5" s="112" t="s">
        <v>27</v>
      </c>
      <c r="C5" s="112"/>
      <c r="D5" s="112"/>
      <c r="E5" s="6">
        <v>10</v>
      </c>
      <c r="F5" s="15" t="s">
        <v>5</v>
      </c>
    </row>
    <row r="6" spans="1:6" ht="31.5" customHeight="1">
      <c r="A6" s="14">
        <f t="shared" si="0"/>
        <v>4</v>
      </c>
      <c r="B6" s="112" t="s">
        <v>31</v>
      </c>
      <c r="C6" s="112"/>
      <c r="D6" s="112"/>
      <c r="E6" s="106">
        <v>1825.5</v>
      </c>
      <c r="F6" s="12" t="s">
        <v>4</v>
      </c>
    </row>
    <row r="7" spans="1:12" ht="18.75">
      <c r="A7" s="14">
        <f t="shared" si="0"/>
        <v>5</v>
      </c>
      <c r="B7" s="112" t="s">
        <v>39</v>
      </c>
      <c r="C7" s="112"/>
      <c r="D7" s="112"/>
      <c r="E7" s="6">
        <v>785</v>
      </c>
      <c r="F7" s="12" t="s">
        <v>4</v>
      </c>
      <c r="L7" s="9"/>
    </row>
    <row r="8" spans="1:11" ht="15.75">
      <c r="A8" s="14">
        <f t="shared" si="0"/>
        <v>6</v>
      </c>
      <c r="B8" t="s">
        <v>40</v>
      </c>
      <c r="E8" s="6">
        <v>82</v>
      </c>
      <c r="F8" s="17" t="s">
        <v>5</v>
      </c>
      <c r="K8" s="8"/>
    </row>
    <row r="9" spans="1:6" ht="15.75">
      <c r="A9" s="14">
        <f t="shared" si="0"/>
        <v>7</v>
      </c>
      <c r="B9" t="s">
        <v>41</v>
      </c>
      <c r="E9" s="6">
        <v>4</v>
      </c>
      <c r="F9" s="16" t="s">
        <v>6</v>
      </c>
    </row>
    <row r="10" ht="12.75"/>
    <row r="11" ht="12.75"/>
    <row r="12" ht="12.75"/>
    <row r="13" ht="12.75"/>
    <row r="14" ht="15.75">
      <c r="L14" s="9"/>
    </row>
    <row r="15" ht="15.75">
      <c r="K15" s="8"/>
    </row>
    <row r="16" ht="12.75"/>
    <row r="17" ht="12.75"/>
    <row r="18" ht="12.75"/>
    <row r="19" ht="12.75"/>
    <row r="20" spans="12:23" ht="15.75">
      <c r="L20" s="9"/>
      <c r="W20" s="8"/>
    </row>
    <row r="21" ht="15.75">
      <c r="K21" s="8"/>
    </row>
    <row r="22" ht="12.75"/>
    <row r="23" ht="12.75"/>
    <row r="24" ht="15.75">
      <c r="L24" s="9"/>
    </row>
    <row r="25" ht="12.75"/>
    <row r="36" ht="15">
      <c r="T36" s="8"/>
    </row>
    <row r="40" ht="15">
      <c r="U40" s="8"/>
    </row>
    <row r="42" ht="15">
      <c r="T42" s="8"/>
    </row>
    <row r="45" ht="15">
      <c r="U45" s="8"/>
    </row>
    <row r="180" ht="12.75">
      <c r="L180" t="s">
        <v>5</v>
      </c>
    </row>
  </sheetData>
  <sheetProtection/>
  <mergeCells count="7">
    <mergeCell ref="B7:D7"/>
    <mergeCell ref="B4:D4"/>
    <mergeCell ref="B3:D3"/>
    <mergeCell ref="A1:F1"/>
    <mergeCell ref="B2:D2"/>
    <mergeCell ref="B6:D6"/>
    <mergeCell ref="B5:D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showZeros="0" view="pageBreakPreview" zoomScale="120" zoomScaleNormal="120" zoomScaleSheetLayoutView="120" zoomScalePageLayoutView="160" workbookViewId="0" topLeftCell="A1">
      <pane ySplit="9" topLeftCell="A10" activePane="bottomLeft" state="frozen"/>
      <selection pane="topLeft" activeCell="A1" sqref="A1"/>
      <selection pane="bottomLeft" activeCell="F52" sqref="F52"/>
    </sheetView>
  </sheetViews>
  <sheetFormatPr defaultColWidth="8.50390625" defaultRowHeight="12.75"/>
  <cols>
    <col min="1" max="1" width="4.00390625" style="91" customWidth="1"/>
    <col min="2" max="2" width="40.50390625" style="92" customWidth="1"/>
    <col min="3" max="3" width="5.125" style="52" customWidth="1"/>
    <col min="4" max="4" width="7.125" style="43" customWidth="1"/>
    <col min="5" max="5" width="7.625" style="43" customWidth="1"/>
    <col min="6" max="6" width="8.875" style="93" customWidth="1"/>
    <col min="7" max="7" width="11.875" style="43" customWidth="1"/>
    <col min="8" max="8" width="12.375" style="43" customWidth="1"/>
    <col min="9" max="16384" width="8.50390625" style="24" customWidth="1"/>
  </cols>
  <sheetData>
    <row r="1" spans="1:8" ht="51.75" customHeight="1">
      <c r="A1" s="138" t="str">
        <f>Előlap!A9</f>
        <v>Telki, kerékpárút felújítás  
</v>
      </c>
      <c r="B1" s="138"/>
      <c r="C1" s="138"/>
      <c r="D1" s="138"/>
      <c r="E1" s="138"/>
      <c r="F1" s="138"/>
      <c r="G1" s="138"/>
      <c r="H1" s="138"/>
    </row>
    <row r="2" spans="1:8" ht="13.5" customHeight="1" hidden="1">
      <c r="A2" s="139"/>
      <c r="B2" s="139"/>
      <c r="C2" s="139"/>
      <c r="D2" s="139"/>
      <c r="E2" s="139"/>
      <c r="F2" s="139"/>
      <c r="G2" s="139"/>
      <c r="H2" s="139"/>
    </row>
    <row r="3" spans="1:8" ht="0.75" customHeight="1">
      <c r="A3" s="25"/>
      <c r="B3" s="26"/>
      <c r="C3" s="26"/>
      <c r="D3" s="27"/>
      <c r="E3" s="27"/>
      <c r="F3" s="28"/>
      <c r="G3" s="27"/>
      <c r="H3" s="29"/>
    </row>
    <row r="4" spans="1:8" ht="17.25" customHeight="1">
      <c r="A4" s="140" t="s">
        <v>34</v>
      </c>
      <c r="B4" s="140"/>
      <c r="C4" s="140"/>
      <c r="D4" s="140"/>
      <c r="E4" s="140"/>
      <c r="F4" s="140"/>
      <c r="G4" s="140"/>
      <c r="H4" s="140"/>
    </row>
    <row r="5" spans="1:8" ht="14.25" customHeight="1">
      <c r="A5" s="140" t="str">
        <f>Előlap!A13</f>
        <v>Székesfehérvár, 2021. február</v>
      </c>
      <c r="B5" s="140"/>
      <c r="C5" s="140"/>
      <c r="D5" s="140"/>
      <c r="E5" s="140"/>
      <c r="F5" s="140"/>
      <c r="G5" s="140"/>
      <c r="H5" s="140"/>
    </row>
    <row r="6" spans="1:8" ht="4.5" customHeight="1" thickBot="1">
      <c r="A6" s="30"/>
      <c r="B6" s="31"/>
      <c r="C6" s="31"/>
      <c r="D6" s="32"/>
      <c r="E6" s="32"/>
      <c r="F6" s="33"/>
      <c r="G6" s="32"/>
      <c r="H6" s="34"/>
    </row>
    <row r="7" spans="1:15" ht="13.5" customHeight="1" thickBot="1">
      <c r="A7" s="141" t="s">
        <v>1</v>
      </c>
      <c r="B7" s="35"/>
      <c r="C7" s="36" t="s">
        <v>7</v>
      </c>
      <c r="D7" s="37"/>
      <c r="E7" s="37"/>
      <c r="F7" s="38"/>
      <c r="G7" s="37"/>
      <c r="H7" s="39"/>
      <c r="J7" s="40"/>
      <c r="K7" s="40"/>
      <c r="L7" s="40"/>
      <c r="M7" s="40"/>
      <c r="N7" s="40"/>
      <c r="O7" s="40"/>
    </row>
    <row r="8" spans="1:15" ht="13.5" customHeight="1" thickBot="1">
      <c r="A8" s="141"/>
      <c r="B8" s="41"/>
      <c r="C8" s="142" t="s">
        <v>8</v>
      </c>
      <c r="D8" s="143" t="s">
        <v>7</v>
      </c>
      <c r="E8" s="143"/>
      <c r="F8" s="144" t="s">
        <v>9</v>
      </c>
      <c r="G8" s="145" t="s">
        <v>10</v>
      </c>
      <c r="H8" s="145"/>
      <c r="J8" s="42"/>
      <c r="K8" s="43"/>
      <c r="L8" s="132"/>
      <c r="M8" s="132"/>
      <c r="N8" s="133"/>
      <c r="O8" s="133"/>
    </row>
    <row r="9" spans="1:15" ht="10.5" thickBot="1">
      <c r="A9" s="141"/>
      <c r="B9" s="44" t="s">
        <v>11</v>
      </c>
      <c r="C9" s="142"/>
      <c r="D9" s="45" t="s">
        <v>12</v>
      </c>
      <c r="E9" s="44" t="s">
        <v>13</v>
      </c>
      <c r="F9" s="144"/>
      <c r="G9" s="45" t="s">
        <v>12</v>
      </c>
      <c r="H9" s="46" t="s">
        <v>13</v>
      </c>
      <c r="J9" s="42"/>
      <c r="K9" s="47"/>
      <c r="L9" s="47"/>
      <c r="M9" s="40"/>
      <c r="N9" s="40"/>
      <c r="O9" s="40"/>
    </row>
    <row r="10" spans="1:15" ht="9.75">
      <c r="A10" s="134" t="s">
        <v>14</v>
      </c>
      <c r="B10" s="134"/>
      <c r="C10" s="134"/>
      <c r="D10" s="134"/>
      <c r="E10" s="134"/>
      <c r="F10" s="134"/>
      <c r="G10" s="134"/>
      <c r="H10" s="134"/>
      <c r="J10" s="48"/>
      <c r="K10" s="49"/>
      <c r="L10" s="49"/>
      <c r="M10" s="49"/>
      <c r="N10" s="48"/>
      <c r="O10" s="48"/>
    </row>
    <row r="11" spans="1:15" ht="9.75">
      <c r="A11" s="135">
        <v>1</v>
      </c>
      <c r="B11" s="50" t="s">
        <v>15</v>
      </c>
      <c r="C11" s="18"/>
      <c r="D11" s="51"/>
      <c r="E11" s="51"/>
      <c r="F11" s="98"/>
      <c r="G11" s="41"/>
      <c r="H11" s="21"/>
      <c r="J11" s="52"/>
      <c r="K11" s="43"/>
      <c r="L11" s="43"/>
      <c r="M11" s="43"/>
      <c r="N11" s="53"/>
      <c r="O11" s="53"/>
    </row>
    <row r="12" spans="1:15" ht="9.75">
      <c r="A12" s="136"/>
      <c r="B12" s="54" t="s">
        <v>46</v>
      </c>
      <c r="C12" s="18"/>
      <c r="D12" s="51"/>
      <c r="E12" s="51"/>
      <c r="F12" s="20">
        <v>1</v>
      </c>
      <c r="G12" s="41">
        <f>D12*F12</f>
        <v>0</v>
      </c>
      <c r="H12" s="21">
        <f aca="true" t="shared" si="0" ref="H12:H20">E12*F12</f>
        <v>0</v>
      </c>
      <c r="J12" s="55"/>
      <c r="K12" s="43"/>
      <c r="L12" s="43"/>
      <c r="M12" s="43"/>
      <c r="N12" s="56"/>
      <c r="O12" s="43"/>
    </row>
    <row r="13" spans="1:15" ht="9.75">
      <c r="A13" s="136"/>
      <c r="B13" s="54" t="s">
        <v>45</v>
      </c>
      <c r="C13" s="18"/>
      <c r="D13" s="51"/>
      <c r="E13" s="51"/>
      <c r="F13" s="20">
        <v>1</v>
      </c>
      <c r="G13" s="41"/>
      <c r="H13" s="21"/>
      <c r="J13" s="55"/>
      <c r="K13" s="43"/>
      <c r="L13" s="43"/>
      <c r="M13" s="43"/>
      <c r="N13" s="56"/>
      <c r="O13" s="43"/>
    </row>
    <row r="14" spans="1:15" ht="9.75">
      <c r="A14" s="136"/>
      <c r="B14" s="54" t="s">
        <v>43</v>
      </c>
      <c r="C14" s="18"/>
      <c r="D14" s="51"/>
      <c r="E14" s="51"/>
      <c r="F14" s="20">
        <v>1</v>
      </c>
      <c r="G14" s="41">
        <v>0</v>
      </c>
      <c r="H14" s="21">
        <f t="shared" si="0"/>
        <v>0</v>
      </c>
      <c r="J14" s="55"/>
      <c r="K14" s="43"/>
      <c r="L14" s="43"/>
      <c r="M14" s="43"/>
      <c r="N14" s="56"/>
      <c r="O14" s="43"/>
    </row>
    <row r="15" spans="1:15" ht="9.75">
      <c r="A15" s="136"/>
      <c r="B15" s="54" t="s">
        <v>44</v>
      </c>
      <c r="C15" s="18"/>
      <c r="D15" s="51"/>
      <c r="E15" s="51"/>
      <c r="F15" s="20">
        <v>1</v>
      </c>
      <c r="G15" s="41"/>
      <c r="H15" s="21">
        <f t="shared" si="0"/>
        <v>0</v>
      </c>
      <c r="J15" s="55"/>
      <c r="K15" s="43"/>
      <c r="L15" s="43"/>
      <c r="M15" s="43"/>
      <c r="N15" s="56"/>
      <c r="O15" s="43"/>
    </row>
    <row r="16" spans="1:15" ht="9.75">
      <c r="A16" s="136"/>
      <c r="B16" s="54" t="s">
        <v>32</v>
      </c>
      <c r="C16" s="18"/>
      <c r="D16" s="51"/>
      <c r="E16" s="51"/>
      <c r="F16" s="20">
        <v>1</v>
      </c>
      <c r="G16" s="41"/>
      <c r="H16" s="21">
        <f t="shared" si="0"/>
        <v>0</v>
      </c>
      <c r="J16" s="55"/>
      <c r="K16" s="43"/>
      <c r="L16" s="43"/>
      <c r="M16" s="43"/>
      <c r="N16" s="56"/>
      <c r="O16" s="43"/>
    </row>
    <row r="17" spans="1:15" ht="9.75">
      <c r="A17" s="137"/>
      <c r="B17" s="54" t="s">
        <v>42</v>
      </c>
      <c r="C17" s="18"/>
      <c r="D17" s="51"/>
      <c r="E17" s="51"/>
      <c r="F17" s="20">
        <v>1</v>
      </c>
      <c r="G17" s="41">
        <v>0</v>
      </c>
      <c r="H17" s="21">
        <f t="shared" si="0"/>
        <v>0</v>
      </c>
      <c r="J17" s="55"/>
      <c r="K17" s="43"/>
      <c r="L17" s="43"/>
      <c r="M17" s="43"/>
      <c r="N17" s="56"/>
      <c r="O17" s="43"/>
    </row>
    <row r="18" spans="1:15" ht="14.25" customHeight="1">
      <c r="A18" s="57">
        <f>A11+1</f>
        <v>2</v>
      </c>
      <c r="B18" s="54" t="s">
        <v>16</v>
      </c>
      <c r="C18" s="18" t="s">
        <v>17</v>
      </c>
      <c r="D18" s="51"/>
      <c r="E18" s="51"/>
      <c r="F18" s="20">
        <v>1</v>
      </c>
      <c r="G18" s="41">
        <f>D18*F18</f>
        <v>0</v>
      </c>
      <c r="H18" s="21">
        <f t="shared" si="0"/>
        <v>0</v>
      </c>
      <c r="J18" s="55"/>
      <c r="K18" s="43"/>
      <c r="L18" s="43"/>
      <c r="M18" s="43"/>
      <c r="N18" s="56"/>
      <c r="O18" s="43"/>
    </row>
    <row r="19" spans="1:15" ht="9.75">
      <c r="A19" s="57">
        <f>A18+1</f>
        <v>3</v>
      </c>
      <c r="B19" s="54" t="s">
        <v>18</v>
      </c>
      <c r="C19" s="18" t="s">
        <v>17</v>
      </c>
      <c r="D19" s="51"/>
      <c r="E19" s="51"/>
      <c r="F19" s="20">
        <v>1</v>
      </c>
      <c r="G19" s="41">
        <f>D19*F19</f>
        <v>0</v>
      </c>
      <c r="H19" s="21">
        <f t="shared" si="0"/>
        <v>0</v>
      </c>
      <c r="J19" s="55"/>
      <c r="K19" s="43"/>
      <c r="L19" s="43"/>
      <c r="M19" s="43"/>
      <c r="N19" s="56"/>
      <c r="O19" s="43"/>
    </row>
    <row r="20" spans="1:15" ht="9.75">
      <c r="A20" s="57">
        <f>A19+1</f>
        <v>4</v>
      </c>
      <c r="B20" s="54" t="s">
        <v>19</v>
      </c>
      <c r="C20" s="18" t="s">
        <v>20</v>
      </c>
      <c r="D20" s="51"/>
      <c r="E20" s="51"/>
      <c r="F20" s="20">
        <v>1</v>
      </c>
      <c r="G20" s="41">
        <f>D20*F20</f>
        <v>0</v>
      </c>
      <c r="H20" s="21">
        <f t="shared" si="0"/>
        <v>0</v>
      </c>
      <c r="J20" s="55"/>
      <c r="K20" s="43"/>
      <c r="L20" s="43"/>
      <c r="M20" s="43"/>
      <c r="N20" s="56"/>
      <c r="O20" s="43"/>
    </row>
    <row r="21" spans="1:15" ht="10.5" thickBot="1">
      <c r="A21" s="57">
        <f>A20+1</f>
        <v>5</v>
      </c>
      <c r="B21" s="22" t="s">
        <v>70</v>
      </c>
      <c r="C21" s="18" t="s">
        <v>71</v>
      </c>
      <c r="D21" s="51"/>
      <c r="E21" s="51"/>
      <c r="F21" s="20">
        <v>1</v>
      </c>
      <c r="G21" s="41">
        <f>D21*F21</f>
        <v>0</v>
      </c>
      <c r="H21" s="21">
        <f>E21*F21</f>
        <v>0</v>
      </c>
      <c r="J21" s="55"/>
      <c r="K21" s="43"/>
      <c r="L21" s="43"/>
      <c r="M21" s="43"/>
      <c r="N21" s="56"/>
      <c r="O21" s="43"/>
    </row>
    <row r="22" spans="1:15" ht="13.5" customHeight="1" thickBot="1">
      <c r="A22" s="119"/>
      <c r="B22" s="120"/>
      <c r="C22" s="120"/>
      <c r="D22" s="120"/>
      <c r="E22" s="120"/>
      <c r="F22" s="121"/>
      <c r="G22" s="58">
        <f>SUM(G12:G21)</f>
        <v>0</v>
      </c>
      <c r="H22" s="59">
        <f>SUM(H12:H21)</f>
        <v>0</v>
      </c>
      <c r="J22" s="60"/>
      <c r="K22" s="61"/>
      <c r="L22" s="62"/>
      <c r="M22" s="62"/>
      <c r="N22" s="40"/>
      <c r="O22" s="40"/>
    </row>
    <row r="23" spans="1:15" ht="9.75">
      <c r="A23" s="122" t="s">
        <v>21</v>
      </c>
      <c r="B23" s="123"/>
      <c r="C23" s="123"/>
      <c r="D23" s="123"/>
      <c r="E23" s="123"/>
      <c r="F23" s="123"/>
      <c r="G23" s="123"/>
      <c r="H23" s="127"/>
      <c r="J23" s="60"/>
      <c r="K23" s="61"/>
      <c r="L23" s="62"/>
      <c r="M23" s="62"/>
      <c r="N23" s="40"/>
      <c r="O23" s="40"/>
    </row>
    <row r="24" spans="1:15" ht="20.25">
      <c r="A24" s="63">
        <v>1</v>
      </c>
      <c r="B24" s="22" t="s">
        <v>48</v>
      </c>
      <c r="C24" s="64" t="s">
        <v>6</v>
      </c>
      <c r="D24" s="51"/>
      <c r="E24" s="51"/>
      <c r="F24" s="20">
        <v>5</v>
      </c>
      <c r="G24" s="20">
        <f>D24*F24</f>
        <v>0</v>
      </c>
      <c r="H24" s="20">
        <f>E24*F24</f>
        <v>0</v>
      </c>
      <c r="J24" s="60"/>
      <c r="K24" s="61"/>
      <c r="L24" s="62"/>
      <c r="M24" s="62"/>
      <c r="N24" s="40"/>
      <c r="O24" s="40"/>
    </row>
    <row r="25" spans="1:15" ht="12">
      <c r="A25" s="63">
        <f>A24+1</f>
        <v>2</v>
      </c>
      <c r="B25" s="23" t="s">
        <v>49</v>
      </c>
      <c r="C25" s="18" t="s">
        <v>52</v>
      </c>
      <c r="D25" s="51"/>
      <c r="E25" s="51"/>
      <c r="F25" s="98">
        <v>248</v>
      </c>
      <c r="G25" s="20">
        <f>D25*F25</f>
        <v>0</v>
      </c>
      <c r="H25" s="20">
        <f>E25*F25</f>
        <v>0</v>
      </c>
      <c r="J25" s="60"/>
      <c r="K25" s="61"/>
      <c r="L25" s="62"/>
      <c r="M25" s="62"/>
      <c r="N25" s="40"/>
      <c r="O25" s="40"/>
    </row>
    <row r="26" spans="1:15" ht="9.75">
      <c r="A26" s="63">
        <f aca="true" t="shared" si="1" ref="A26:A37">A25+1</f>
        <v>3</v>
      </c>
      <c r="B26" s="23" t="s">
        <v>50</v>
      </c>
      <c r="C26" s="18" t="s">
        <v>6</v>
      </c>
      <c r="D26" s="19"/>
      <c r="E26" s="19"/>
      <c r="F26" s="20">
        <v>5</v>
      </c>
      <c r="G26" s="20">
        <f>D26*F26</f>
        <v>0</v>
      </c>
      <c r="H26" s="21">
        <f>E26*F26</f>
        <v>0</v>
      </c>
      <c r="J26" s="60"/>
      <c r="K26" s="61"/>
      <c r="L26" s="62"/>
      <c r="M26" s="62"/>
      <c r="N26" s="40"/>
      <c r="O26" s="40"/>
    </row>
    <row r="27" spans="1:15" ht="12">
      <c r="A27" s="63">
        <f t="shared" si="1"/>
        <v>4</v>
      </c>
      <c r="B27" s="23" t="s">
        <v>51</v>
      </c>
      <c r="C27" s="18" t="s">
        <v>53</v>
      </c>
      <c r="D27" s="19"/>
      <c r="E27" s="19"/>
      <c r="F27" s="98">
        <v>2</v>
      </c>
      <c r="G27" s="20">
        <f>D27*F27</f>
        <v>0</v>
      </c>
      <c r="H27" s="21">
        <f>E27*F27</f>
        <v>0</v>
      </c>
      <c r="J27" s="60"/>
      <c r="K27" s="61"/>
      <c r="L27" s="62"/>
      <c r="M27" s="62"/>
      <c r="N27" s="40"/>
      <c r="O27" s="40"/>
    </row>
    <row r="28" spans="1:15" ht="30">
      <c r="A28" s="63">
        <f t="shared" si="1"/>
        <v>5</v>
      </c>
      <c r="B28" s="22" t="s">
        <v>75</v>
      </c>
      <c r="C28" s="18" t="s">
        <v>53</v>
      </c>
      <c r="D28" s="19"/>
      <c r="E28" s="19"/>
      <c r="F28" s="98">
        <v>273.83</v>
      </c>
      <c r="G28" s="20"/>
      <c r="H28" s="21"/>
      <c r="J28" s="60"/>
      <c r="K28" s="61"/>
      <c r="L28" s="62"/>
      <c r="M28" s="62"/>
      <c r="N28" s="40"/>
      <c r="O28" s="40"/>
    </row>
    <row r="29" spans="1:15" ht="12">
      <c r="A29" s="63">
        <f t="shared" si="1"/>
        <v>6</v>
      </c>
      <c r="B29" s="23" t="s">
        <v>58</v>
      </c>
      <c r="C29" s="18" t="s">
        <v>54</v>
      </c>
      <c r="D29" s="19"/>
      <c r="E29" s="19"/>
      <c r="F29" s="98">
        <v>785</v>
      </c>
      <c r="G29" s="20"/>
      <c r="H29" s="21"/>
      <c r="J29" s="60"/>
      <c r="K29" s="61"/>
      <c r="L29" s="62"/>
      <c r="M29" s="62"/>
      <c r="N29" s="40"/>
      <c r="O29" s="40"/>
    </row>
    <row r="30" spans="1:15" ht="20.25">
      <c r="A30" s="63">
        <f t="shared" si="1"/>
        <v>7</v>
      </c>
      <c r="B30" s="22" t="s">
        <v>83</v>
      </c>
      <c r="C30" s="18" t="s">
        <v>53</v>
      </c>
      <c r="D30" s="66"/>
      <c r="E30" s="66"/>
      <c r="F30" s="98">
        <v>235.5</v>
      </c>
      <c r="G30" s="41"/>
      <c r="H30" s="21"/>
      <c r="J30" s="60"/>
      <c r="K30" s="61"/>
      <c r="L30" s="62"/>
      <c r="M30" s="62"/>
      <c r="N30" s="40"/>
      <c r="O30" s="40"/>
    </row>
    <row r="31" spans="1:15" ht="17.25" customHeight="1">
      <c r="A31" s="63">
        <f t="shared" si="1"/>
        <v>8</v>
      </c>
      <c r="B31" s="22" t="s">
        <v>60</v>
      </c>
      <c r="C31" s="18" t="s">
        <v>53</v>
      </c>
      <c r="D31" s="19"/>
      <c r="E31" s="19"/>
      <c r="F31" s="98">
        <v>352.33</v>
      </c>
      <c r="G31" s="20"/>
      <c r="H31" s="21"/>
      <c r="J31" s="60"/>
      <c r="K31" s="61"/>
      <c r="L31" s="62"/>
      <c r="M31" s="62"/>
      <c r="N31" s="40"/>
      <c r="O31" s="40"/>
    </row>
    <row r="32" spans="1:15" ht="12">
      <c r="A32" s="63">
        <f t="shared" si="1"/>
        <v>9</v>
      </c>
      <c r="B32" s="22" t="s">
        <v>61</v>
      </c>
      <c r="C32" s="18" t="s">
        <v>53</v>
      </c>
      <c r="D32" s="19"/>
      <c r="E32" s="19"/>
      <c r="F32" s="98">
        <v>352.33</v>
      </c>
      <c r="G32" s="20"/>
      <c r="H32" s="21"/>
      <c r="J32" s="60"/>
      <c r="K32" s="61"/>
      <c r="L32" s="62"/>
      <c r="M32" s="62"/>
      <c r="N32" s="40"/>
      <c r="O32" s="40"/>
    </row>
    <row r="33" spans="1:15" ht="12">
      <c r="A33" s="63">
        <f t="shared" si="1"/>
        <v>10</v>
      </c>
      <c r="B33" s="22" t="s">
        <v>62</v>
      </c>
      <c r="C33" s="18" t="s">
        <v>53</v>
      </c>
      <c r="D33" s="19"/>
      <c r="E33" s="19"/>
      <c r="F33" s="98">
        <v>295.15999999999997</v>
      </c>
      <c r="G33" s="20"/>
      <c r="H33" s="21"/>
      <c r="J33" s="60"/>
      <c r="K33" s="61"/>
      <c r="L33" s="62"/>
      <c r="M33" s="62"/>
      <c r="N33" s="40"/>
      <c r="O33" s="40"/>
    </row>
    <row r="34" spans="1:15" ht="20.25">
      <c r="A34" s="63">
        <f t="shared" si="1"/>
        <v>11</v>
      </c>
      <c r="B34" s="22" t="s">
        <v>76</v>
      </c>
      <c r="C34" s="18" t="s">
        <v>53</v>
      </c>
      <c r="D34" s="19"/>
      <c r="E34" s="19"/>
      <c r="F34" s="98">
        <v>59.66</v>
      </c>
      <c r="G34" s="20"/>
      <c r="H34" s="21"/>
      <c r="J34" s="60"/>
      <c r="K34" s="61"/>
      <c r="L34" s="62"/>
      <c r="M34" s="62"/>
      <c r="N34" s="40"/>
      <c r="O34" s="40"/>
    </row>
    <row r="35" spans="1:15" ht="20.25">
      <c r="A35" s="63">
        <f t="shared" si="1"/>
        <v>12</v>
      </c>
      <c r="B35" s="22" t="s">
        <v>77</v>
      </c>
      <c r="C35" s="18" t="s">
        <v>53</v>
      </c>
      <c r="D35" s="19"/>
      <c r="E35" s="19"/>
      <c r="F35" s="98">
        <v>235.5</v>
      </c>
      <c r="G35" s="20"/>
      <c r="H35" s="21"/>
      <c r="J35" s="60"/>
      <c r="K35" s="61"/>
      <c r="L35" s="62"/>
      <c r="M35" s="62"/>
      <c r="N35" s="40"/>
      <c r="O35" s="40"/>
    </row>
    <row r="36" spans="1:15" ht="20.25">
      <c r="A36" s="63">
        <f t="shared" si="1"/>
        <v>13</v>
      </c>
      <c r="B36" s="22" t="s">
        <v>82</v>
      </c>
      <c r="C36" s="18" t="s">
        <v>53</v>
      </c>
      <c r="D36" s="19"/>
      <c r="E36" s="19"/>
      <c r="F36" s="98">
        <v>59.66</v>
      </c>
      <c r="G36" s="20"/>
      <c r="H36" s="21"/>
      <c r="J36" s="60"/>
      <c r="K36" s="61"/>
      <c r="L36" s="62"/>
      <c r="M36" s="62"/>
      <c r="N36" s="40"/>
      <c r="O36" s="40"/>
    </row>
    <row r="37" spans="1:15" ht="10.5" thickBot="1">
      <c r="A37" s="63">
        <f t="shared" si="1"/>
        <v>14</v>
      </c>
      <c r="B37" s="22" t="s">
        <v>63</v>
      </c>
      <c r="C37" s="18" t="s">
        <v>5</v>
      </c>
      <c r="D37" s="19"/>
      <c r="E37" s="19"/>
      <c r="F37" s="98">
        <v>10</v>
      </c>
      <c r="G37" s="20"/>
      <c r="H37" s="21"/>
      <c r="J37" s="60"/>
      <c r="K37" s="61"/>
      <c r="L37" s="62"/>
      <c r="M37" s="62"/>
      <c r="N37" s="40"/>
      <c r="O37" s="40"/>
    </row>
    <row r="38" spans="1:15" ht="10.5" thickBot="1">
      <c r="A38" s="119"/>
      <c r="B38" s="120"/>
      <c r="C38" s="120"/>
      <c r="D38" s="120"/>
      <c r="E38" s="120"/>
      <c r="F38" s="121"/>
      <c r="G38" s="58">
        <f>SUM(G24:G37)</f>
        <v>0</v>
      </c>
      <c r="H38" s="59">
        <f>SUM(H24:H37)</f>
        <v>0</v>
      </c>
      <c r="J38" s="55"/>
      <c r="K38" s="49"/>
      <c r="L38" s="49"/>
      <c r="M38" s="49"/>
      <c r="N38" s="48"/>
      <c r="O38" s="48"/>
    </row>
    <row r="39" spans="1:15" ht="13.5" customHeight="1">
      <c r="A39" s="122" t="s">
        <v>47</v>
      </c>
      <c r="B39" s="123"/>
      <c r="C39" s="123"/>
      <c r="D39" s="123"/>
      <c r="E39" s="123"/>
      <c r="F39" s="123"/>
      <c r="G39" s="123"/>
      <c r="H39" s="123"/>
      <c r="L39" s="49"/>
      <c r="M39" s="49"/>
      <c r="N39" s="48"/>
      <c r="O39" s="48"/>
    </row>
    <row r="40" spans="1:25" ht="20.25">
      <c r="A40" s="65">
        <v>1</v>
      </c>
      <c r="B40" s="22" t="s">
        <v>56</v>
      </c>
      <c r="C40" s="18" t="s">
        <v>54</v>
      </c>
      <c r="D40" s="51"/>
      <c r="E40" s="51"/>
      <c r="F40" s="98">
        <v>1825.5</v>
      </c>
      <c r="G40" s="41">
        <f>D40*F40</f>
        <v>0</v>
      </c>
      <c r="H40" s="21">
        <f>E40*F40</f>
        <v>0</v>
      </c>
      <c r="J40" s="55"/>
      <c r="K40" s="43"/>
      <c r="L40" s="43"/>
      <c r="M40" s="43"/>
      <c r="N40" s="43"/>
      <c r="O40" s="56"/>
      <c r="P40" s="56"/>
      <c r="Q40" s="56"/>
      <c r="R40" s="56"/>
      <c r="S40" s="43"/>
      <c r="T40" s="43"/>
      <c r="U40" s="43"/>
      <c r="V40" s="43"/>
      <c r="W40" s="43"/>
      <c r="X40" s="56"/>
      <c r="Y40" s="43"/>
    </row>
    <row r="41" spans="1:25" ht="30">
      <c r="A41" s="65">
        <f>A40+1</f>
        <v>2</v>
      </c>
      <c r="B41" s="54" t="s">
        <v>72</v>
      </c>
      <c r="C41" s="18" t="s">
        <v>53</v>
      </c>
      <c r="D41" s="66"/>
      <c r="E41" s="66"/>
      <c r="F41" s="98">
        <v>78.5</v>
      </c>
      <c r="G41" s="41">
        <f>D41*F41</f>
        <v>0</v>
      </c>
      <c r="H41" s="21">
        <f>ROUND((E41*F41),-1)</f>
        <v>0</v>
      </c>
      <c r="J41" s="55"/>
      <c r="K41" s="43"/>
      <c r="L41" s="43"/>
      <c r="M41" s="43"/>
      <c r="N41" s="43"/>
      <c r="O41" s="56"/>
      <c r="P41" s="56"/>
      <c r="Q41" s="56"/>
      <c r="R41" s="56"/>
      <c r="S41" s="43"/>
      <c r="T41" s="43"/>
      <c r="U41" s="43"/>
      <c r="V41" s="43"/>
      <c r="W41" s="43"/>
      <c r="X41" s="56"/>
      <c r="Y41" s="43"/>
    </row>
    <row r="42" spans="1:25" ht="20.25">
      <c r="A42" s="65">
        <f aca="true" t="shared" si="2" ref="A42:A48">A41+1</f>
        <v>3</v>
      </c>
      <c r="B42" s="22" t="s">
        <v>73</v>
      </c>
      <c r="C42" s="18" t="s">
        <v>53</v>
      </c>
      <c r="D42" s="66"/>
      <c r="E42" s="66"/>
      <c r="F42" s="98">
        <v>547.65</v>
      </c>
      <c r="G42" s="41">
        <f>D42*F42</f>
        <v>0</v>
      </c>
      <c r="H42" s="21">
        <f>ROUND((E42*F42),-1)</f>
        <v>0</v>
      </c>
      <c r="J42" s="55"/>
      <c r="K42" s="43"/>
      <c r="L42" s="43"/>
      <c r="M42" s="43"/>
      <c r="N42" s="43"/>
      <c r="O42" s="56"/>
      <c r="P42" s="56"/>
      <c r="Q42" s="56"/>
      <c r="R42" s="56"/>
      <c r="S42" s="43"/>
      <c r="T42" s="43"/>
      <c r="U42" s="43"/>
      <c r="V42" s="43"/>
      <c r="W42" s="43"/>
      <c r="X42" s="56"/>
      <c r="Y42" s="43"/>
    </row>
    <row r="43" spans="1:25" ht="20.25">
      <c r="A43" s="65">
        <f t="shared" si="2"/>
        <v>4</v>
      </c>
      <c r="B43" s="22" t="s">
        <v>74</v>
      </c>
      <c r="C43" s="18" t="s">
        <v>53</v>
      </c>
      <c r="D43" s="66"/>
      <c r="E43" s="66"/>
      <c r="F43" s="98">
        <v>78.5</v>
      </c>
      <c r="G43" s="41"/>
      <c r="H43" s="21"/>
      <c r="J43" s="55"/>
      <c r="K43" s="43"/>
      <c r="L43" s="43"/>
      <c r="M43" s="43"/>
      <c r="N43" s="43"/>
      <c r="O43" s="56"/>
      <c r="P43" s="56"/>
      <c r="Q43" s="56"/>
      <c r="R43" s="56"/>
      <c r="S43" s="43"/>
      <c r="T43" s="43"/>
      <c r="U43" s="43"/>
      <c r="V43" s="43"/>
      <c r="W43" s="43"/>
      <c r="X43" s="56"/>
      <c r="Y43" s="43"/>
    </row>
    <row r="44" spans="1:25" ht="20.25">
      <c r="A44" s="65">
        <f t="shared" si="2"/>
        <v>5</v>
      </c>
      <c r="B44" s="22" t="s">
        <v>59</v>
      </c>
      <c r="C44" s="18" t="s">
        <v>54</v>
      </c>
      <c r="D44" s="66"/>
      <c r="E44" s="66"/>
      <c r="F44" s="98">
        <v>1825.5</v>
      </c>
      <c r="G44" s="41"/>
      <c r="H44" s="21"/>
      <c r="J44" s="55"/>
      <c r="K44" s="43"/>
      <c r="L44" s="43"/>
      <c r="M44" s="43"/>
      <c r="N44" s="43"/>
      <c r="O44" s="56"/>
      <c r="P44" s="56"/>
      <c r="Q44" s="56"/>
      <c r="R44" s="56"/>
      <c r="S44" s="43"/>
      <c r="T44" s="43"/>
      <c r="U44" s="43"/>
      <c r="V44" s="43"/>
      <c r="W44" s="43"/>
      <c r="X44" s="56"/>
      <c r="Y44" s="43"/>
    </row>
    <row r="45" spans="1:15" ht="9.75">
      <c r="A45" s="65">
        <f t="shared" si="2"/>
        <v>6</v>
      </c>
      <c r="B45" s="22" t="s">
        <v>81</v>
      </c>
      <c r="C45" s="18" t="s">
        <v>6</v>
      </c>
      <c r="D45" s="19"/>
      <c r="E45" s="19"/>
      <c r="F45" s="20">
        <v>1</v>
      </c>
      <c r="G45" s="20"/>
      <c r="H45" s="21"/>
      <c r="J45" s="60"/>
      <c r="K45" s="61"/>
      <c r="L45" s="62"/>
      <c r="M45" s="62"/>
      <c r="N45" s="40"/>
      <c r="O45" s="40"/>
    </row>
    <row r="46" spans="1:25" ht="20.25">
      <c r="A46" s="65">
        <f t="shared" si="2"/>
        <v>7</v>
      </c>
      <c r="B46" s="22" t="s">
        <v>80</v>
      </c>
      <c r="C46" s="18" t="s">
        <v>53</v>
      </c>
      <c r="D46" s="66"/>
      <c r="E46" s="66"/>
      <c r="F46" s="98">
        <v>273.83</v>
      </c>
      <c r="G46" s="41"/>
      <c r="H46" s="21"/>
      <c r="J46" s="55"/>
      <c r="K46" s="43"/>
      <c r="L46" s="43"/>
      <c r="M46" s="43"/>
      <c r="N46" s="43"/>
      <c r="O46" s="56"/>
      <c r="P46" s="56"/>
      <c r="Q46" s="56"/>
      <c r="R46" s="56"/>
      <c r="S46" s="43"/>
      <c r="T46" s="43"/>
      <c r="U46" s="43"/>
      <c r="V46" s="43"/>
      <c r="W46" s="43"/>
      <c r="X46" s="56"/>
      <c r="Y46" s="43"/>
    </row>
    <row r="47" spans="1:25" ht="20.25">
      <c r="A47" s="65">
        <f t="shared" si="2"/>
        <v>8</v>
      </c>
      <c r="B47" s="22" t="s">
        <v>79</v>
      </c>
      <c r="C47" s="18" t="s">
        <v>53</v>
      </c>
      <c r="D47" s="66"/>
      <c r="E47" s="66"/>
      <c r="F47" s="98">
        <v>209.64</v>
      </c>
      <c r="G47" s="41"/>
      <c r="H47" s="21"/>
      <c r="J47" s="55"/>
      <c r="K47" s="43"/>
      <c r="L47" s="43"/>
      <c r="M47" s="43"/>
      <c r="N47" s="43"/>
      <c r="O47" s="56"/>
      <c r="P47" s="56"/>
      <c r="Q47" s="56"/>
      <c r="R47" s="56"/>
      <c r="S47" s="43"/>
      <c r="T47" s="43"/>
      <c r="U47" s="43"/>
      <c r="V47" s="43"/>
      <c r="W47" s="43"/>
      <c r="X47" s="56"/>
      <c r="Y47" s="43"/>
    </row>
    <row r="48" spans="1:25" ht="30.75" thickBot="1">
      <c r="A48" s="65">
        <f t="shared" si="2"/>
        <v>9</v>
      </c>
      <c r="B48" s="22" t="s">
        <v>78</v>
      </c>
      <c r="C48" s="18" t="s">
        <v>53</v>
      </c>
      <c r="D48" s="66"/>
      <c r="E48" s="66"/>
      <c r="F48" s="98">
        <v>63.6</v>
      </c>
      <c r="G48" s="41"/>
      <c r="H48" s="21"/>
      <c r="J48" s="55"/>
      <c r="K48" s="43"/>
      <c r="L48" s="43"/>
      <c r="M48" s="43"/>
      <c r="N48" s="43"/>
      <c r="O48" s="56"/>
      <c r="P48" s="56"/>
      <c r="Q48" s="56"/>
      <c r="R48" s="56"/>
      <c r="S48" s="43"/>
      <c r="T48" s="43"/>
      <c r="U48" s="43"/>
      <c r="V48" s="43"/>
      <c r="W48" s="43"/>
      <c r="X48" s="56"/>
      <c r="Y48" s="43"/>
    </row>
    <row r="49" spans="1:25" ht="13.5" customHeight="1" thickBot="1">
      <c r="A49" s="124"/>
      <c r="B49" s="125"/>
      <c r="C49" s="125"/>
      <c r="D49" s="125"/>
      <c r="E49" s="125"/>
      <c r="F49" s="126"/>
      <c r="G49" s="67">
        <f>SUM(G40:G48)</f>
        <v>0</v>
      </c>
      <c r="H49" s="67">
        <f>SUM(H40:H48)</f>
        <v>0</v>
      </c>
      <c r="J49" s="52"/>
      <c r="K49" s="43"/>
      <c r="L49" s="43"/>
      <c r="M49" s="43"/>
      <c r="N49" s="43"/>
      <c r="O49" s="56"/>
      <c r="P49" s="56"/>
      <c r="Q49" s="56"/>
      <c r="R49" s="56"/>
      <c r="S49" s="68"/>
      <c r="T49" s="43"/>
      <c r="U49" s="43"/>
      <c r="V49" s="43"/>
      <c r="W49" s="43"/>
      <c r="X49" s="56"/>
      <c r="Y49" s="43"/>
    </row>
    <row r="50" spans="1:25" ht="9.75">
      <c r="A50" s="122" t="s">
        <v>22</v>
      </c>
      <c r="B50" s="123"/>
      <c r="C50" s="123"/>
      <c r="D50" s="123"/>
      <c r="E50" s="123"/>
      <c r="F50" s="123"/>
      <c r="G50" s="123"/>
      <c r="H50" s="127"/>
      <c r="J50" s="69"/>
      <c r="K50" s="70"/>
      <c r="L50" s="71"/>
      <c r="M50" s="70"/>
      <c r="N50" s="70"/>
      <c r="O50" s="69"/>
      <c r="P50" s="62"/>
      <c r="Q50" s="62"/>
      <c r="R50" s="62"/>
      <c r="S50" s="69"/>
      <c r="T50" s="72"/>
      <c r="U50" s="72"/>
      <c r="V50" s="72"/>
      <c r="W50" s="72"/>
      <c r="X50" s="40"/>
      <c r="Y50" s="40"/>
    </row>
    <row r="51" spans="1:25" ht="12">
      <c r="A51" s="65">
        <v>1</v>
      </c>
      <c r="B51" s="54" t="s">
        <v>55</v>
      </c>
      <c r="C51" s="18" t="s">
        <v>54</v>
      </c>
      <c r="D51" s="51"/>
      <c r="E51" s="51"/>
      <c r="F51" s="98">
        <v>785</v>
      </c>
      <c r="G51" s="20">
        <f>D51*F51</f>
        <v>0</v>
      </c>
      <c r="H51" s="21">
        <f>E51*F51</f>
        <v>0</v>
      </c>
      <c r="J51" s="69"/>
      <c r="K51" s="70"/>
      <c r="L51" s="71"/>
      <c r="M51" s="70"/>
      <c r="N51" s="70"/>
      <c r="O51" s="69"/>
      <c r="P51" s="62"/>
      <c r="Q51" s="62"/>
      <c r="R51" s="62"/>
      <c r="S51" s="69"/>
      <c r="T51" s="72"/>
      <c r="U51" s="72"/>
      <c r="V51" s="72"/>
      <c r="W51" s="72"/>
      <c r="X51" s="40"/>
      <c r="Y51" s="40"/>
    </row>
    <row r="52" spans="1:25" ht="20.25">
      <c r="A52" s="65">
        <f aca="true" t="shared" si="3" ref="A52:A57">A51+1</f>
        <v>2</v>
      </c>
      <c r="B52" s="22" t="s">
        <v>64</v>
      </c>
      <c r="C52" s="18" t="s">
        <v>6</v>
      </c>
      <c r="D52" s="51"/>
      <c r="E52" s="51"/>
      <c r="F52" s="20">
        <v>2</v>
      </c>
      <c r="G52" s="20">
        <f aca="true" t="shared" si="4" ref="G52:G57">D52*F52</f>
        <v>0</v>
      </c>
      <c r="H52" s="21">
        <f aca="true" t="shared" si="5" ref="H52:H57">E52*F52</f>
        <v>0</v>
      </c>
      <c r="J52" s="69"/>
      <c r="K52" s="70"/>
      <c r="L52" s="71"/>
      <c r="M52" s="70"/>
      <c r="N52" s="70"/>
      <c r="O52" s="69"/>
      <c r="P52" s="62"/>
      <c r="Q52" s="62"/>
      <c r="R52" s="62"/>
      <c r="S52" s="69"/>
      <c r="T52" s="72"/>
      <c r="U52" s="72"/>
      <c r="V52" s="72"/>
      <c r="W52" s="72"/>
      <c r="X52" s="40"/>
      <c r="Y52" s="40"/>
    </row>
    <row r="53" spans="1:25" ht="40.5" customHeight="1">
      <c r="A53" s="65">
        <f t="shared" si="3"/>
        <v>3</v>
      </c>
      <c r="B53" s="22" t="s">
        <v>69</v>
      </c>
      <c r="C53" s="18" t="s">
        <v>6</v>
      </c>
      <c r="D53" s="51"/>
      <c r="E53" s="51"/>
      <c r="F53" s="20">
        <v>6</v>
      </c>
      <c r="G53" s="20">
        <f t="shared" si="4"/>
        <v>0</v>
      </c>
      <c r="H53" s="21">
        <f t="shared" si="5"/>
        <v>0</v>
      </c>
      <c r="J53" s="69"/>
      <c r="K53" s="70"/>
      <c r="L53" s="71"/>
      <c r="M53" s="70"/>
      <c r="N53" s="70"/>
      <c r="O53" s="69"/>
      <c r="P53" s="62"/>
      <c r="Q53" s="62"/>
      <c r="R53" s="62"/>
      <c r="S53" s="69"/>
      <c r="T53" s="72"/>
      <c r="U53" s="72"/>
      <c r="V53" s="72"/>
      <c r="W53" s="72"/>
      <c r="X53" s="40"/>
      <c r="Y53" s="40"/>
    </row>
    <row r="54" spans="1:25" ht="20.25">
      <c r="A54" s="65">
        <f t="shared" si="3"/>
        <v>4</v>
      </c>
      <c r="B54" s="22" t="s">
        <v>65</v>
      </c>
      <c r="C54" s="18" t="s">
        <v>6</v>
      </c>
      <c r="D54" s="51"/>
      <c r="E54" s="51"/>
      <c r="F54" s="20">
        <v>21</v>
      </c>
      <c r="G54" s="20">
        <f t="shared" si="4"/>
        <v>0</v>
      </c>
      <c r="H54" s="21">
        <f t="shared" si="5"/>
        <v>0</v>
      </c>
      <c r="J54" s="69"/>
      <c r="K54" s="70"/>
      <c r="L54" s="71"/>
      <c r="M54" s="70"/>
      <c r="N54" s="70"/>
      <c r="O54" s="69"/>
      <c r="P54" s="62"/>
      <c r="Q54" s="62"/>
      <c r="R54" s="62"/>
      <c r="S54" s="69"/>
      <c r="T54" s="72"/>
      <c r="U54" s="72"/>
      <c r="V54" s="72"/>
      <c r="W54" s="72"/>
      <c r="X54" s="40"/>
      <c r="Y54" s="40"/>
    </row>
    <row r="55" spans="1:25" ht="20.25">
      <c r="A55" s="65">
        <f t="shared" si="3"/>
        <v>5</v>
      </c>
      <c r="B55" s="104" t="s">
        <v>66</v>
      </c>
      <c r="C55" s="18" t="s">
        <v>6</v>
      </c>
      <c r="D55" s="51"/>
      <c r="E55" s="51"/>
      <c r="F55" s="20">
        <v>10</v>
      </c>
      <c r="G55" s="20">
        <f t="shared" si="4"/>
        <v>0</v>
      </c>
      <c r="H55" s="21">
        <f t="shared" si="5"/>
        <v>0</v>
      </c>
      <c r="J55" s="69"/>
      <c r="K55" s="70"/>
      <c r="L55" s="71"/>
      <c r="M55" s="70"/>
      <c r="N55" s="70"/>
      <c r="O55" s="69"/>
      <c r="P55" s="62"/>
      <c r="Q55" s="62"/>
      <c r="R55" s="62"/>
      <c r="S55" s="69"/>
      <c r="T55" s="72"/>
      <c r="U55" s="72"/>
      <c r="V55" s="72"/>
      <c r="W55" s="72"/>
      <c r="X55" s="40"/>
      <c r="Y55" s="40"/>
    </row>
    <row r="56" spans="1:25" ht="9.75">
      <c r="A56" s="65">
        <f t="shared" si="3"/>
        <v>6</v>
      </c>
      <c r="B56" s="22" t="s">
        <v>67</v>
      </c>
      <c r="C56" s="18" t="s">
        <v>57</v>
      </c>
      <c r="D56" s="51"/>
      <c r="E56" s="51"/>
      <c r="F56" s="98">
        <v>47.1</v>
      </c>
      <c r="G56" s="20">
        <f t="shared" si="4"/>
        <v>0</v>
      </c>
      <c r="H56" s="21">
        <f t="shared" si="5"/>
        <v>0</v>
      </c>
      <c r="J56" s="69"/>
      <c r="K56" s="70"/>
      <c r="L56" s="71"/>
      <c r="M56" s="70"/>
      <c r="N56" s="70"/>
      <c r="O56" s="69"/>
      <c r="P56" s="62"/>
      <c r="Q56" s="62"/>
      <c r="R56" s="62"/>
      <c r="S56" s="69"/>
      <c r="T56" s="72"/>
      <c r="U56" s="72"/>
      <c r="V56" s="72"/>
      <c r="W56" s="72"/>
      <c r="X56" s="40"/>
      <c r="Y56" s="40"/>
    </row>
    <row r="57" spans="1:25" ht="10.5" thickBot="1">
      <c r="A57" s="107">
        <f t="shared" si="3"/>
        <v>7</v>
      </c>
      <c r="B57" s="105" t="s">
        <v>68</v>
      </c>
      <c r="C57" s="100" t="s">
        <v>57</v>
      </c>
      <c r="D57" s="101"/>
      <c r="E57" s="101"/>
      <c r="F57" s="102">
        <v>4</v>
      </c>
      <c r="G57" s="103">
        <f t="shared" si="4"/>
        <v>0</v>
      </c>
      <c r="H57" s="108">
        <f t="shared" si="5"/>
        <v>0</v>
      </c>
      <c r="J57" s="69"/>
      <c r="K57" s="70"/>
      <c r="L57" s="71"/>
      <c r="M57" s="70"/>
      <c r="N57" s="70"/>
      <c r="O57" s="69"/>
      <c r="P57" s="62"/>
      <c r="Q57" s="62"/>
      <c r="R57" s="62"/>
      <c r="S57" s="69"/>
      <c r="T57" s="72"/>
      <c r="U57" s="72"/>
      <c r="V57" s="72"/>
      <c r="W57" s="72"/>
      <c r="X57" s="40"/>
      <c r="Y57" s="40"/>
    </row>
    <row r="58" spans="1:25" ht="10.5" thickBot="1">
      <c r="A58" s="128"/>
      <c r="B58" s="129"/>
      <c r="C58" s="129"/>
      <c r="D58" s="129"/>
      <c r="E58" s="129"/>
      <c r="F58" s="130"/>
      <c r="G58" s="99">
        <f>SUM(G51:G57)</f>
        <v>0</v>
      </c>
      <c r="H58" s="99">
        <f>SUM(H51:H57)</f>
        <v>0</v>
      </c>
      <c r="J58" s="55"/>
      <c r="K58" s="70"/>
      <c r="L58" s="70"/>
      <c r="M58" s="70"/>
      <c r="N58" s="70"/>
      <c r="O58" s="69"/>
      <c r="P58" s="62"/>
      <c r="Q58" s="62"/>
      <c r="R58" s="62"/>
      <c r="S58" s="69"/>
      <c r="T58" s="72"/>
      <c r="U58" s="72"/>
      <c r="V58" s="72"/>
      <c r="W58" s="72"/>
      <c r="X58" s="40"/>
      <c r="Y58" s="40"/>
    </row>
    <row r="59" spans="1:25" ht="10.5" thickBot="1">
      <c r="A59" s="73" t="s">
        <v>23</v>
      </c>
      <c r="B59" s="74"/>
      <c r="C59" s="74"/>
      <c r="D59" s="75"/>
      <c r="E59" s="75"/>
      <c r="F59" s="76"/>
      <c r="G59" s="77">
        <f>G22+G38+G49+G58</f>
        <v>0</v>
      </c>
      <c r="H59" s="78">
        <f>H22+H38+H49+H58</f>
        <v>0</v>
      </c>
      <c r="J59" s="69"/>
      <c r="K59" s="70"/>
      <c r="L59" s="70"/>
      <c r="M59" s="70"/>
      <c r="N59" s="70"/>
      <c r="O59" s="69"/>
      <c r="P59" s="62"/>
      <c r="Q59" s="62"/>
      <c r="R59" s="62"/>
      <c r="S59" s="69"/>
      <c r="T59" s="72"/>
      <c r="U59" s="72"/>
      <c r="V59" s="72"/>
      <c r="W59" s="72"/>
      <c r="X59" s="40"/>
      <c r="Y59" s="40"/>
    </row>
    <row r="60" spans="1:25" ht="10.5" thickBot="1">
      <c r="A60" s="79" t="s">
        <v>24</v>
      </c>
      <c r="B60" s="80"/>
      <c r="C60" s="80"/>
      <c r="D60" s="81"/>
      <c r="E60" s="81"/>
      <c r="F60" s="82"/>
      <c r="G60" s="131">
        <f>G59+H59</f>
        <v>0</v>
      </c>
      <c r="H60" s="131"/>
      <c r="J60" s="69"/>
      <c r="K60" s="70"/>
      <c r="L60" s="70"/>
      <c r="M60" s="70"/>
      <c r="N60" s="70"/>
      <c r="O60" s="69"/>
      <c r="P60" s="62"/>
      <c r="Q60" s="62"/>
      <c r="R60" s="62"/>
      <c r="S60" s="69"/>
      <c r="T60" s="72"/>
      <c r="U60" s="72"/>
      <c r="V60" s="72"/>
      <c r="W60" s="72"/>
      <c r="X60" s="40"/>
      <c r="Y60" s="40"/>
    </row>
    <row r="61" spans="1:25" ht="10.5" thickBot="1">
      <c r="A61" s="83" t="s">
        <v>25</v>
      </c>
      <c r="B61" s="84"/>
      <c r="C61" s="84"/>
      <c r="D61" s="85"/>
      <c r="E61" s="85"/>
      <c r="F61" s="86"/>
      <c r="G61" s="115">
        <f>G60*0.27</f>
        <v>0</v>
      </c>
      <c r="H61" s="115"/>
      <c r="J61" s="69"/>
      <c r="K61" s="70"/>
      <c r="L61" s="70"/>
      <c r="M61" s="70"/>
      <c r="N61" s="70"/>
      <c r="O61" s="69"/>
      <c r="P61" s="62"/>
      <c r="Q61" s="62"/>
      <c r="R61" s="62"/>
      <c r="S61" s="69"/>
      <c r="T61" s="72"/>
      <c r="U61" s="72"/>
      <c r="V61" s="72"/>
      <c r="W61" s="72"/>
      <c r="X61" s="40"/>
      <c r="Y61" s="40"/>
    </row>
    <row r="62" spans="1:25" ht="10.5" thickBot="1">
      <c r="A62" s="87" t="s">
        <v>26</v>
      </c>
      <c r="B62" s="88"/>
      <c r="C62" s="88"/>
      <c r="D62" s="89"/>
      <c r="E62" s="89"/>
      <c r="F62" s="90"/>
      <c r="G62" s="116">
        <f>G60+G61</f>
        <v>0</v>
      </c>
      <c r="H62" s="116"/>
      <c r="J62" s="48"/>
      <c r="K62" s="49"/>
      <c r="L62" s="49"/>
      <c r="M62" s="49"/>
      <c r="N62" s="49"/>
      <c r="O62" s="48"/>
      <c r="P62" s="48"/>
      <c r="Q62" s="48"/>
      <c r="R62" s="48"/>
      <c r="S62" s="48"/>
      <c r="T62" s="49"/>
      <c r="U62" s="49"/>
      <c r="V62" s="49"/>
      <c r="W62" s="49"/>
      <c r="X62" s="48"/>
      <c r="Y62" s="48"/>
    </row>
    <row r="63" spans="10:25" ht="9.75">
      <c r="J63" s="69"/>
      <c r="K63" s="70"/>
      <c r="L63" s="70"/>
      <c r="M63" s="70"/>
      <c r="N63" s="70"/>
      <c r="O63" s="69"/>
      <c r="P63" s="62"/>
      <c r="Q63" s="62"/>
      <c r="R63" s="62"/>
      <c r="S63" s="69"/>
      <c r="T63" s="72"/>
      <c r="U63" s="72"/>
      <c r="V63" s="72"/>
      <c r="W63" s="72"/>
      <c r="X63" s="40"/>
      <c r="Y63" s="40"/>
    </row>
    <row r="64" spans="10:25" ht="9.75">
      <c r="J64" s="94"/>
      <c r="K64" s="94"/>
      <c r="L64" s="94"/>
      <c r="M64" s="94"/>
      <c r="N64" s="94"/>
      <c r="O64" s="61"/>
      <c r="P64" s="61"/>
      <c r="Q64" s="61"/>
      <c r="R64" s="61"/>
      <c r="S64" s="68"/>
      <c r="T64" s="43"/>
      <c r="U64" s="43"/>
      <c r="V64" s="43"/>
      <c r="W64" s="43"/>
      <c r="X64" s="95"/>
      <c r="Y64" s="95"/>
    </row>
    <row r="65" spans="11:25" ht="9.75">
      <c r="K65" s="61"/>
      <c r="L65" s="61"/>
      <c r="M65" s="61"/>
      <c r="N65" s="61"/>
      <c r="T65" s="96"/>
      <c r="U65" s="96"/>
      <c r="V65" s="96"/>
      <c r="W65" s="96"/>
      <c r="X65" s="96"/>
      <c r="Y65" s="96"/>
    </row>
    <row r="66" spans="10:25" ht="9.75">
      <c r="J66" s="97"/>
      <c r="K66" s="62"/>
      <c r="L66" s="62"/>
      <c r="M66" s="62"/>
      <c r="N66" s="62"/>
      <c r="O66" s="97"/>
      <c r="P66" s="97"/>
      <c r="Q66" s="97"/>
      <c r="R66" s="97"/>
      <c r="S66" s="97"/>
      <c r="T66" s="117"/>
      <c r="U66" s="117"/>
      <c r="V66" s="117"/>
      <c r="W66" s="117"/>
      <c r="X66" s="117"/>
      <c r="Y66" s="117"/>
    </row>
    <row r="67" spans="11:25" ht="9.75">
      <c r="K67" s="61"/>
      <c r="L67" s="61"/>
      <c r="M67" s="61"/>
      <c r="N67" s="61"/>
      <c r="T67" s="118"/>
      <c r="U67" s="118"/>
      <c r="V67" s="118"/>
      <c r="W67" s="118"/>
      <c r="X67" s="118"/>
      <c r="Y67" s="118"/>
    </row>
  </sheetData>
  <sheetProtection/>
  <mergeCells count="29">
    <mergeCell ref="A1:H1"/>
    <mergeCell ref="A2:H2"/>
    <mergeCell ref="A4:H4"/>
    <mergeCell ref="A5:H5"/>
    <mergeCell ref="A7:A9"/>
    <mergeCell ref="C8:C9"/>
    <mergeCell ref="D8:E8"/>
    <mergeCell ref="F8:F9"/>
    <mergeCell ref="G8:H8"/>
    <mergeCell ref="L8:M8"/>
    <mergeCell ref="N8:O8"/>
    <mergeCell ref="A10:H10"/>
    <mergeCell ref="A11:A17"/>
    <mergeCell ref="A22:F22"/>
    <mergeCell ref="A23:H23"/>
    <mergeCell ref="A38:F38"/>
    <mergeCell ref="A39:H39"/>
    <mergeCell ref="A49:F49"/>
    <mergeCell ref="A50:H50"/>
    <mergeCell ref="A58:F58"/>
    <mergeCell ref="G60:H60"/>
    <mergeCell ref="G61:H61"/>
    <mergeCell ref="G62:H62"/>
    <mergeCell ref="T66:U66"/>
    <mergeCell ref="V66:W66"/>
    <mergeCell ref="X66:Y66"/>
    <mergeCell ref="T67:U67"/>
    <mergeCell ref="V67:W67"/>
    <mergeCell ref="X67:Y67"/>
  </mergeCells>
  <printOptions horizontalCentered="1"/>
  <pageMargins left="0.1968503937007874" right="0.2362204724409449" top="0.5118110236220472" bottom="0.5905511811023623" header="0.5118110236220472" footer="0"/>
  <pageSetup horizontalDpi="600" verticalDpi="600" orientation="portrait" paperSize="9" r:id="rId1"/>
  <headerFooter>
    <oddFooter>&amp;C&amp;P. oldal, összesen: &amp;N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Jegyző</cp:lastModifiedBy>
  <cp:lastPrinted>2021-03-03T10:33:03Z</cp:lastPrinted>
  <dcterms:created xsi:type="dcterms:W3CDTF">2002-04-17T08:08:59Z</dcterms:created>
  <dcterms:modified xsi:type="dcterms:W3CDTF">2021-03-22T16:03:26Z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